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-=Общий Ресурс=-\БЮДЖЕТ 2022\Публичные слушания проекта бюджета на 2021\О назначении публ слуш\"/>
    </mc:Choice>
  </mc:AlternateContent>
  <bookViews>
    <workbookView xWindow="0" yWindow="0" windowWidth="28800" windowHeight="12435" activeTab="1"/>
  </bookViews>
  <sheets>
    <sheet name="Распр.по разд 2022 (пр.1)" sheetId="1" r:id="rId1"/>
    <sheet name="Распр.по разд 2023-2024 (пр.11)" sheetId="2" r:id="rId2"/>
  </sheets>
  <definedNames>
    <definedName name="_xlnm.Print_Area" localSheetId="0">'Распр.по разд 2022 (пр.1)'!$C$1:$G$152</definedName>
    <definedName name="_xlnm.Print_Area" localSheetId="1">'Распр.по разд 2023-2024 (пр.11)'!$A$1:$I$150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2" l="1"/>
  <c r="I150" i="2" s="1"/>
  <c r="G23" i="2"/>
  <c r="G150" i="2" s="1"/>
  <c r="I148" i="2"/>
  <c r="I146" i="2"/>
  <c r="I138" i="2"/>
  <c r="I125" i="2"/>
  <c r="I114" i="2"/>
  <c r="I94" i="2"/>
  <c r="I93" i="2"/>
  <c r="I79" i="2"/>
  <c r="I78" i="2"/>
  <c r="I74" i="2"/>
  <c r="I68" i="2"/>
  <c r="I67" i="2" s="1"/>
  <c r="I60" i="2"/>
  <c r="I59" i="2"/>
  <c r="I54" i="2"/>
  <c r="I51" i="2" s="1"/>
  <c r="I46" i="2"/>
  <c r="I44" i="2" s="1"/>
  <c r="I42" i="2"/>
  <c r="I25" i="2"/>
  <c r="G148" i="2"/>
  <c r="G146" i="2"/>
  <c r="G138" i="2"/>
  <c r="G125" i="2"/>
  <c r="G114" i="2"/>
  <c r="G94" i="2"/>
  <c r="G93" i="2"/>
  <c r="G79" i="2"/>
  <c r="G78" i="2"/>
  <c r="G74" i="2"/>
  <c r="G68" i="2"/>
  <c r="G67" i="2" s="1"/>
  <c r="G60" i="2"/>
  <c r="G59" i="2"/>
  <c r="G54" i="2"/>
  <c r="G51" i="2" s="1"/>
  <c r="G46" i="2"/>
  <c r="G44" i="2"/>
  <c r="G42" i="2"/>
  <c r="G25" i="2"/>
  <c r="G91" i="1"/>
  <c r="G22" i="2" l="1"/>
  <c r="I22" i="2"/>
  <c r="H67" i="2" l="1"/>
  <c r="H23" i="2"/>
  <c r="G22" i="1"/>
  <c r="G149" i="1"/>
  <c r="G147" i="1"/>
  <c r="G138" i="1"/>
  <c r="G124" i="1"/>
  <c r="G112" i="1"/>
  <c r="G83" i="1"/>
  <c r="G76" i="1"/>
  <c r="G73" i="1"/>
  <c r="G67" i="1"/>
  <c r="G59" i="1"/>
  <c r="G58" i="1" s="1"/>
  <c r="G53" i="1"/>
  <c r="G50" i="1" s="1"/>
  <c r="G45" i="1"/>
  <c r="G43" i="1" s="1"/>
  <c r="G41" i="1"/>
  <c r="G24" i="1"/>
  <c r="G66" i="1" l="1"/>
  <c r="G151" i="1" s="1"/>
  <c r="G152" i="1" s="1"/>
</calcChain>
</file>

<file path=xl/sharedStrings.xml><?xml version="1.0" encoding="utf-8"?>
<sst xmlns="http://schemas.openxmlformats.org/spreadsheetml/2006/main" count="796" uniqueCount="246">
  <si>
    <t>Приложение N 1</t>
  </si>
  <si>
    <t>к решению Думы</t>
  </si>
  <si>
    <t>городского округа ЗАТО Фокино</t>
  </si>
  <si>
    <t xml:space="preserve">Приложение №8 </t>
  </si>
  <si>
    <t>к  решению Думы</t>
  </si>
  <si>
    <t>городского округа ЗАТО город Фокино</t>
  </si>
  <si>
    <t>от 25.11.2010 №309-МПА</t>
  </si>
  <si>
    <t xml:space="preserve">ИНФОРМАЦИЯ О ПРОЕКТЕ БЮДЖЕТА ГОРОДСКОГО ОКРУГА
 ЗАТО ФОКИНО НА 2022 ГОД
</t>
  </si>
  <si>
    <t>N п/п</t>
  </si>
  <si>
    <t xml:space="preserve">Наименование показателя </t>
  </si>
  <si>
    <t>Раздел</t>
  </si>
  <si>
    <t>Подраздел</t>
  </si>
  <si>
    <t>Сумма на 2022 год, тыс. руб.</t>
  </si>
  <si>
    <t>ДОХОДЫ</t>
  </si>
  <si>
    <t>0 0</t>
  </si>
  <si>
    <t>1.</t>
  </si>
  <si>
    <t>ОБЩЕГОСУДАРСТВЕННЫЕ ВОПРОСЫ, ИТОГО</t>
  </si>
  <si>
    <t>0 1</t>
  </si>
  <si>
    <t>Функционирование высшего должностного лица органа местного самоуправления (глава городского округа ЗАТО Фокино)</t>
  </si>
  <si>
    <t>0 2</t>
  </si>
  <si>
    <t>Функционирование председателя Думы городского округа ЗАТО  Фокино</t>
  </si>
  <si>
    <t>0 3</t>
  </si>
  <si>
    <t>Депутаты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</si>
  <si>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 (аппарат Думы ЗАТО Фокино)</t>
  </si>
  <si>
    <t>Функционирование  местной  администрации</t>
  </si>
  <si>
    <t>0 4</t>
  </si>
  <si>
    <t xml:space="preserve">Обеспечение деятельности финансовых органов </t>
  </si>
  <si>
    <t>0 6</t>
  </si>
  <si>
    <t>Обеспечение деятельности  контрольно-счетной палаты городского округа ЗАТО  Фокино</t>
  </si>
  <si>
    <t>Резервные фонды  администрации городского округа ЗАТО Фокино</t>
  </si>
  <si>
    <t>1 1</t>
  </si>
  <si>
    <t>Руководство и управление в сфере  установленных функций органов  государственной власти субъектов Российской Федерации и органов местного самоуправления функционирование Управления муниципальной собственности городского округа ЗАТО  Фокино</t>
  </si>
  <si>
    <t>1 3</t>
  </si>
  <si>
    <t>Расходы  на обеспечение деятельности муниципальных учреждений (учреждение по обеспечению  хозяйственного обслуживания администрации городского округа ЗАТО Фокино)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</si>
  <si>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 (функционирование Управление жилищно-коммунального хозяйства, благоустройства и строительства администрации городского округа ЗАТО Фокино)</t>
  </si>
  <si>
    <t>Оценка недвижимости, признание прав и регулирование отношений по государственной и муниципальной собственности</t>
  </si>
  <si>
    <t>Муниципальная программа "Противодействие коррупции в городском округе ЗАТО город Фокино на 2019-2023 годы"</t>
  </si>
  <si>
    <t xml:space="preserve">0 1 </t>
  </si>
  <si>
    <t xml:space="preserve">Расходы на погашение неисполненных судебных решений,  предусматривающих обращение взыскания на средства местного бюджета </t>
  </si>
  <si>
    <t>Расходы на реализацию федеральных и краевых полномочий за счет средств субвенций из бюджетов других уровней</t>
  </si>
  <si>
    <t>2.</t>
  </si>
  <si>
    <t>НАЦИОНАЛЬНАЯ ОБОРОНА , ИТОГО</t>
  </si>
  <si>
    <t>Субвенции на осуществление полномочий Российской Федерации по  первичному  воинскому учету  на территориях, где отсутствуют военные комиссариаты</t>
  </si>
  <si>
    <t>3.</t>
  </si>
  <si>
    <t>НАЦИОНАЛЬНАЯ БЕЗОПАСНОСТЬ И ПРАВООХРАНИТЕЛЬНАЯ ДЕЯТЕЛЬНОСТЬ,ИТОГО</t>
  </si>
  <si>
    <t>Расходы на проведение мероприятий по гражданской обороне городского округа ЗАТО Фокино</t>
  </si>
  <si>
    <t>0 9</t>
  </si>
  <si>
    <t>1 0</t>
  </si>
  <si>
    <t>4.</t>
  </si>
  <si>
    <t>НАЦИОНАЛЬНАЯ ЭКОНОМИКА, ИТОГО</t>
  </si>
  <si>
    <t>Вопросы топливно-энергетического комплекса (обеспечение доставки твердого топлива  для населения морским транспортом  к месту проживания  в п. Путятин)</t>
  </si>
  <si>
    <t xml:space="preserve">Сельское хозяйство и рыболовство. Осуществление государственных полномочий по организации проведения мероприятий по предупреждению и ликвидации болезней животных, их лечению, защите населения от болезней, общих для человека и животных </t>
  </si>
  <si>
    <t>0 5</t>
  </si>
  <si>
    <t xml:space="preserve"> </t>
  </si>
  <si>
    <t>Основное мероприятие "Организация обслуживания населения  водным транспортом  городского округа ЗАТО город Фокино"</t>
  </si>
  <si>
    <t>0 8</t>
  </si>
  <si>
    <t>Субвенции на реализацию государственного полномочия по установлению регулируемых тарифов на регулярные перевозки пассажиров и багажа автомобильным и водным транспортом</t>
  </si>
  <si>
    <t>Основное мероприятие "Создание условий для осуществления автобусных пассажирских перевозок в границах   городского округа ЗАТО город Фокино"</t>
  </si>
  <si>
    <t>Дорожный фонд, дорожное хозяйство</t>
  </si>
  <si>
    <t>Основное мероприятие "Обеспечение сохранности  дорог (ремонт и содержание автомобильных дорог общего пользования местного значения"</t>
  </si>
  <si>
    <t>Основное мероприятие "Обеспечение сохранности  дорог (обеспечение транспортного сообщения между населенными пунктами г.Фокино- п.Дунай,  ремонт и содержание автомобильных дорог общего пользования местного значения"</t>
  </si>
  <si>
    <t>Основное мероприятие "Обеспечение сохранности  дворовых территорий к многоквартирным домам и проездов к дворовым территориям многоквартирных домов"</t>
  </si>
  <si>
    <t>Субсидии бюджетам муниципальных образований на капитальный ремонт и ремонт автомобильных дорог общего пользования населенных пунктов за счет дорожного фонда Приморского края</t>
  </si>
  <si>
    <t>1 2</t>
  </si>
  <si>
    <t xml:space="preserve">Мероприятия по землеустройству и землепользованию </t>
  </si>
  <si>
    <t>5.</t>
  </si>
  <si>
    <t>ЖИЛИЩНО-КОММУНАЛЬНОЕ ХОЗЯЙСТВО, ИТОГО</t>
  </si>
  <si>
    <t>Основное мероприятие "Проведение капитального ремонта многоквартирных жилых домов по решениям судов"</t>
  </si>
  <si>
    <t>Основное мероприятие "Проведение мероприятий  по содержанию и  капитальному ремонту муниципальных жилых помещений, свободных от регистрации и проживания"</t>
  </si>
  <si>
    <t xml:space="preserve">Основное мероприятие "Проведение работы, связанной с учетом и регистрацией лиц, проживающих на территории ЗАТО, ведением  поквартирных карточек нанимателей  в МКД, с  организацией  начисления, перерасчета, сбора и взыскания задолженности  и перечисления в бюджет городского округа платы за найм жилья от нанимателей жилья муниципального жилищного фонда"       </t>
  </si>
  <si>
    <t>Мероприятия  по перечислению взносов на капитальный  ремонт общего имущества многоквартирных домов</t>
  </si>
  <si>
    <t>Снос аварийных домов</t>
  </si>
  <si>
    <t>Коммунальное хозяство, итого</t>
  </si>
  <si>
    <t>Благоустройство, итого</t>
  </si>
  <si>
    <t xml:space="preserve"> Уличное освещение</t>
  </si>
  <si>
    <t xml:space="preserve">Озеленение </t>
  </si>
  <si>
    <t>Организация и содержание мест захоронения</t>
  </si>
  <si>
    <t>Расходы на содержание, текущий и  капитальный ремнт объектов внешнего благоустройства</t>
  </si>
  <si>
    <t>Оборудование и ремонт площадок для сбора и вывоза ТКО на территории городского округа ЗАТО Фокино</t>
  </si>
  <si>
    <t>Муниципальная программа " Формирование современной городской среды на территории городского округа ЗАТО город Фокино на 2018-2023 годы"</t>
  </si>
  <si>
    <t>Благоустройство детских и спортивных площадок на территории городского округа ЗАТО город Фокино</t>
  </si>
  <si>
    <t>Благоустройство скверов на территории городского округа ЗАТО Фокино</t>
  </si>
  <si>
    <t>Расходы местного бюджета в рамках софинансирования проектов инициативного бюджетирования по направлению "Твой проект"</t>
  </si>
  <si>
    <t>Субсидии  бюджетам муниципальных образований Приморского края  на поддержку муниципальных программ формирования современной городской среды</t>
  </si>
  <si>
    <t xml:space="preserve">0 5 </t>
  </si>
  <si>
    <t>Субсидии  бюджетам муниципальных образований Приморского края на поддержку муниципальных программ по благоустройству территорий муниципальных образований Пиморского края</t>
  </si>
  <si>
    <t>6.</t>
  </si>
  <si>
    <t>ОХРАНА ОКРУЖАЮЩЕЙ СРЕДЫ, ИТОГО</t>
  </si>
  <si>
    <t xml:space="preserve">Природоохранные мероприятия </t>
  </si>
  <si>
    <t>7.</t>
  </si>
  <si>
    <t>ОБРАЗОВАНИЕ, ИТОГО</t>
  </si>
  <si>
    <t>0 7</t>
  </si>
  <si>
    <t xml:space="preserve"> 0 0</t>
  </si>
  <si>
    <t xml:space="preserve">Субвенции из краевого бюджета бюджетам муниципальных образований Приморского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</si>
  <si>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Субвенции на обеспечение горячим питанием обучающихся, получающих начальное общее образование в муниципальных организациях При морского края, софинансируемые за счет средств федерального бюджета</t>
  </si>
  <si>
    <t xml:space="preserve"> 0 7</t>
  </si>
  <si>
    <t>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</si>
  <si>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Иные межбюджетные трансферты бюджетам муниципальных образований Приморского края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</si>
  <si>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Субвенции на организацию и обеспечение  оздоровления и отдыха детей Приморского края (за исключением  организации отдыха детей в каникулярное время)</t>
  </si>
  <si>
    <t>Другие вопросы в области образования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</si>
  <si>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 (функционирование Управления образования администрации городского округа ЗАТО  Фокино)</t>
  </si>
  <si>
    <t>Подпрограмма "Муниципальные казенные учреждения, обеспечивающие предоставление услуг в сфере образования (функционирование МКУ ЦОФОО ГО ЗАТО Фокино)</t>
  </si>
  <si>
    <t>Субвенции на реализацию государственных полномочий органов опеки и попечительства в отношении несовершеннолетних</t>
  </si>
  <si>
    <t>8.</t>
  </si>
  <si>
    <t>КУЛЬТУРА, КИНЕМАТОГРАФИЯ, ИТОГО</t>
  </si>
  <si>
    <t xml:space="preserve"> 0 8</t>
  </si>
  <si>
    <t>Субсидия на иные цели</t>
  </si>
  <si>
    <t>Субсидии из краевого бюджета бюджетам муниципальных образований Приморского края на комплектование книжных фондов и обеспечение информационно-техническим оборудованием библиотек</t>
  </si>
  <si>
    <t>Муниципальная программа "Профилактика терроризма и противодействие экстремизму на территории городского округа ЗАТО Фокино в 2018-2023 годах"</t>
  </si>
  <si>
    <t xml:space="preserve"> 0 4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</si>
  <si>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 (расходы на функционирование Управления культуры администрации городского округа ЗАТО  Фокино)</t>
  </si>
  <si>
    <t>Подпрограмма "Учреждения, обеспечивающие предоставление услуг в области культуры" (расходы на обеспечение деятельности МКУ ЦОФУК)</t>
  </si>
  <si>
    <t>СОЦИАЛЬНАЯ ПОЛИТИКА, ИТОГО</t>
  </si>
  <si>
    <t xml:space="preserve">Социальные выплаты гражданам, кроме  публичных нормативных социальных выплат. Доплаты к пенсиям муниципальных служащих </t>
  </si>
  <si>
    <t>Субсидии бюджетам муниципальных образований Приморского края на социальные выплаты молодым семьям для приобретения (строительства) стандартного жилья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</si>
  <si>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</t>
  </si>
  <si>
    <t xml:space="preserve">0 4 </t>
  </si>
  <si>
    <t>Субвенции бюджетам муниципальных образований Приморского края на реализацию государственных полномочий органов опеки и попечительства в отношении несовершеннолетних</t>
  </si>
  <si>
    <t xml:space="preserve">Расходы за счет субвенций из краевого бюджета на осуществление отдельных государственных полномочий по  выплате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</si>
  <si>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 xml:space="preserve">Субвенции бюджетам муниципальных образований Приморского края на обеспечение дитей-сирот и детей оставшихся без попечения родителей, лиц из числа детей сирот и детей оставшихся без попечения родителей, жилыми помещениями </t>
  </si>
  <si>
    <t xml:space="preserve">Субвенции бюджетам муниципальных образований Приморского края на реализацию государственных полномочий  по назначению и предоставлению выплаты единовременного пособия при передаче ребенка на воспитание в семью </t>
  </si>
  <si>
    <t xml:space="preserve">1 0 </t>
  </si>
  <si>
    <t>Субвенции бюджетам муниципальных образований Приморского края на реализацию государственных полномочий  по социальной поддержке детей оставшихся без попечения родителей, и лиц, принявших их на воспитание в семью детей, оставшихся без попечения родителей</t>
  </si>
  <si>
    <t>Переселение из ЗАТО (проезд и провоз багажа)</t>
  </si>
  <si>
    <t>10.</t>
  </si>
  <si>
    <t>ФИЗИЧЕСКАЯ КУЛЬТУРА И СПОРТ, ИТОГО</t>
  </si>
  <si>
    <t>Предоставление субсидий бюджетным, автономным учреждениям и иным некоммерческим организациям (спортивные школы)</t>
  </si>
  <si>
    <t>Основное мероприятие "Расходы на функционирование МКУ "Стадион ЗАТО г.Фокино"</t>
  </si>
  <si>
    <t>Бюджетные инвестиции  в объекты капитального строительства государственной (муниципальной) собственности (МКУ "Стадион ЗАТО Фокино")</t>
  </si>
  <si>
    <t>Функционирование физкультурно-оздоровительного комплекса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</si>
  <si>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 (функционирование Отдела физической культуры и спорта администрации городского округа ЗАТО  Фокино)</t>
  </si>
  <si>
    <t>11.</t>
  </si>
  <si>
    <t>СРЕДСТВА МАССОВОЙ ИНФОРМАЦИИ, ИТОГО</t>
  </si>
  <si>
    <t>Информационное освещение деятельности  городского округа ЗАТО  Фокино в  официальном печатном органе городского округа ЗАТО  Фокино. Проведение мероприятий  городского округа ЗАТО  Фокино по публикации нормативно-правовых актов  в официальном печатном органе городского округа ЗАТО  Фокино</t>
  </si>
  <si>
    <t>12.</t>
  </si>
  <si>
    <t>ОБСЛУЖИВАНИЕ ГОСУДАРСТВЕННОГО И МУНИЦИПАЛЬНОГО ДОЛГА, ИТОГО</t>
  </si>
  <si>
    <t>Процентные платежи по муниципальному долгу</t>
  </si>
  <si>
    <t>Налоговые и неналоговые доходы местного бюджета</t>
  </si>
  <si>
    <t>Дотации бюджетам муниципальных образований</t>
  </si>
  <si>
    <t>Субвенции бюджетам муниципальных образований</t>
  </si>
  <si>
    <t>Субсидии бюджетам муниципальных образований</t>
  </si>
  <si>
    <t>ДОХОДЫ ВСЕГО</t>
  </si>
  <si>
    <t>РАСХОДЫ</t>
  </si>
  <si>
    <t>РАСХОДЫ ВСЕГО НА 2022 ГОД</t>
  </si>
  <si>
    <t>ДЕФИЦИТ (ПРОФИЦИТ) БЮДЖЕТА</t>
  </si>
  <si>
    <t>в т.ч. условно утвержденные расходы</t>
  </si>
  <si>
    <t>Проведение государственного регистра плавсредства</t>
  </si>
  <si>
    <t xml:space="preserve">Субвенции бюджетам муниципальных образований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морскимобщественным транспортом по муниципальным маршрутам в границах муниципального образования </t>
  </si>
  <si>
    <t>Муниципальная программа "Городской фасад на период 2019-2023 годов"</t>
  </si>
  <si>
    <t>Субсидии  бюджетам муниципальных образований Приморского края  на строительство и реконструкцию (модернизацию) объектов питьевого водоснабжения</t>
  </si>
  <si>
    <t xml:space="preserve">Утилизация (захоронение) твердых бытовых отходов </t>
  </si>
  <si>
    <t>Субвенции на обеспечение горячим питанием обучающихся, получающих начальное общее образование в муниципальных организациях Приморского края, софинансируемые за счет средств федерального бюджета</t>
  </si>
  <si>
    <t xml:space="preserve">Субсидии бюджетам муниципальных образований Приморского края на создание 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</si>
  <si>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 xml:space="preserve"> - </t>
  </si>
  <si>
    <t>Приложение N 2</t>
  </si>
  <si>
    <t>Наименование показателя</t>
  </si>
  <si>
    <t>Сумма на 2023 год, тыс. руб.</t>
  </si>
  <si>
    <t>Сумма на 2024 год, тыс. руб.</t>
  </si>
  <si>
    <t>ИНФОРМАЦИЯ О ПРОЕКТЕ БЮДЖЕТА ГОРОДСКОГО ОКРУГА
 ЗАТО ФОКИНО НА 2023-2024 ГОДОВ</t>
  </si>
  <si>
    <t xml:space="preserve">ДОХОДЫ И РАСХОДЫ, УЧТЕННЫЕ В ПРОЕКТЕ РЕШЕНИЯ ДУМЫ ГОРОДСКОГО ОКРУГА ЗАТО ФОКИНО «О БЮДЖЕТЕ ГОРОДСКОГО ОКРУГА ЗАТО ФОКИНО НА 2022 ГОД И ПЛАНОВЫЙ ПЕРИОД 2023-2024 ГОДОВ», ПО РАЗДЕЛАМ И ПОДРАЗДЕЛАМ В СООТВЕТСТВИИ С БЮДЖЕТНОЙ КЛАССИФИКАЦИЕЙ РОССИЙСКОЙ ФЕДЕРАЦИИ </t>
  </si>
  <si>
    <t>Программа "Профилактика терроризма и противодействие экстремизму на территории городского округа ЗАТО город Фокино в 2018-2024-ых годах"</t>
  </si>
  <si>
    <t>Муниципальная  программа  "Защита населения и территории   городского округа ЗАТО город Фокино от чрезвычайных ситуаций, совершенствование гражданской обороны,  обеспечение пожарной безопасности  и безопасности людей на водных объектах в городском округе ЗАТО город Фокино на 2019-2024  годы"</t>
  </si>
  <si>
    <t>Подпрограмма "Совершенствование функционирования  управления МКУ ГОЧС и ПБ городского округа ЗАТО г. Фокино на 2019-2024 годы"</t>
  </si>
  <si>
    <t>Подпрограмма "Развитие поисково-спасательного отряда  МКУ ГОЧС и ПБ городского округа ЗАТО г.Фокино на 2019-2024 годы"</t>
  </si>
  <si>
    <t xml:space="preserve">Подпрограмма "Обеспечение безопасности  людей на водных объектах городского округа ЗАТО город Фокино на период 2019-2024 годы" </t>
  </si>
  <si>
    <t>Подпрограмма "Снижение рисков и смягчение последствий чрезвычайных ситуаций природного и техногенного характера, совершенствование гражданской обороны и обеспечение пожарной безопасности в городском округе ЗАТО город Фокино  на 2019-2024 годы"</t>
  </si>
  <si>
    <t xml:space="preserve">Муниципальная программа "Создание условий  для предоставления транспортных услуг населению городского округа ЗАТО город Фокино на 2017-2024 годы" </t>
  </si>
  <si>
    <t>Создание условий для предоставлениятранспортных услуг населению городског7о округа ЗАТО Фокино на 2017-2024 годы (содержание пирса в п.Путятин)</t>
  </si>
  <si>
    <t>Муниципальная программа "Модернизация дорожной сети  городского округа ЗАТО город Фокино на период  2018-2024-ых годов"</t>
  </si>
  <si>
    <t>Муниципальная программа "Развитие малого и среднего предпринимательства в городском округе ЗАТО город Фокино                              на 2018-2024-ые годы"</t>
  </si>
  <si>
    <t xml:space="preserve">Муниципальная программа "Капитальный ремонт и содержание общего имущества многоквартирных домов городского округа ЗАТО город Фокино на  период 2019-2024-ых годов" </t>
  </si>
  <si>
    <t xml:space="preserve">Муниципальная программа "Обеспечение земельных участков, предоставленных на бесплатной основе гражданам, имеющим трех и более детей, инженерной инфраструктурой на территории городского округа ЗАТО город Фокино на 2018-2024 годы" </t>
  </si>
  <si>
    <t>Муниципальная программа "Организация обеспечения населения твердым топливом (дровами) на территории городского округа ЗАТО Фокино   на 2020-2024 годы"</t>
  </si>
  <si>
    <t>Муниципальная программа " Содействие занятости населения городского округа ЗАТО город Фокино на 2018-2024 годов"</t>
  </si>
  <si>
    <t>Муниципальная программа "Развитие образования  в городском округе ЗАТО город Фокино на 2019-2024 годы"</t>
  </si>
  <si>
    <t>Подпрограмма "Развитие дошкольного  образования  городского округа ЗАТО город Фокино на 2019-2024 годы" (функционирование детских садов)</t>
  </si>
  <si>
    <t>Подпрограмма "Развитие  системы общего образования в городском округе ЗАТО город Фокино на 2019-2024 годы"     функционирование муниципальных школ</t>
  </si>
  <si>
    <t>Программа "Обеспечение пожарной безопасности образовательных учреждений" на период 2019-2024 годов</t>
  </si>
  <si>
    <t>Подпрограмма "Развитие  системы дополнительного образования городского округа ЗАТО город Фокино на 2019-2024 годы"</t>
  </si>
  <si>
    <t>Подпрограмма "Организация отдыха, оздоровления и занятости детей и подростков городского округа ЗАТО город Фокино на 2019-2024 годы"</t>
  </si>
  <si>
    <t>Подпрограмма "Молодежь Фокино на 2019-2024 годы"</t>
  </si>
  <si>
    <t>Подпрограмма "Одаренные дети городского округа  ЗАТО город Фокино на 2019-2024 годы"</t>
  </si>
  <si>
    <t>Муниципальная программа: Профилактика злоупотребления наркотических средств и психотропных веществ на территории городского округа ЗАТО Фокино на 2020-2024 годы</t>
  </si>
  <si>
    <t>Подпрограмма "Сохранение и развитие культуры и искусства городского округа ЗАТО город Фокино на 2018-2024 годы (развитие дополнительного образования детей в области культуры, детские школы исскуств)</t>
  </si>
  <si>
    <t>Подпрограмма "Развитие культуры и искусства городского округа ЗАТО город Фокино на 2018-2024 годы"  (развитие и функционирование домов культуры )</t>
  </si>
  <si>
    <t>Подпрограмма "Развитие культуры и искусства городского округа ЗАТО город Фокино на 2018-2024 годы"  (развитие и функционирование библиотечной сети)</t>
  </si>
  <si>
    <t>Муниципальная программа "Сохранение и развитие культуры и искусства городского округа  ЗАТО город Фокино на 2018-2024 годы"</t>
  </si>
  <si>
    <t>Подпрограмма "Организация и проведение городских праздников и культурно-массовых мероприятий городского округа  ЗАТО город Фокино на 2018-2024  годы"</t>
  </si>
  <si>
    <t xml:space="preserve">Подпрограмма "Сохранение, использование, популяризация памятников истории и культуры местного (муниципального) значения и объектов культурного наследия регионального значения, находящихся  на территории городского округа ЗАТО город Фокино, на 2018-2024 годы" </t>
  </si>
  <si>
    <t>Подпрограммы "Патриотическое воспитание жителей городского округа  ЗАТО город Фокино на 2018-2024 годы"</t>
  </si>
  <si>
    <t>Расходы на реализацию муниципальной программы "Обеспечение жильем молодых семей в городском округе ЗАТО город Фокино на 2019-2024  годы"</t>
  </si>
  <si>
    <t>Профилактика безнадзорности, беспризорности и правонарушений несовершеннолетних на территории городского округа ЗАТО город Фокино на период 2019-2024 годы</t>
  </si>
  <si>
    <t>Реализация муниципальной программы "Доступная среда" на 2018-2024 годы</t>
  </si>
  <si>
    <t xml:space="preserve">Реализация муниципальной программы "Поддержка социально  ориентированных некоммерческих организаций в городском округе ЗАТО город Фокино и развитие общественного партнерства                                      на 2017-2024 годы" </t>
  </si>
  <si>
    <t>Муниципальная программа "Развитие физической культуры и спорта в городском округе ЗАТО город Фокино на период 2016-2024 годов"</t>
  </si>
  <si>
    <t>Основное мероприятие "Организация и проведение общегородских спортивных мероприятий городского округа ЗАТО город Фокино на 2016-2024 годы"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</si>
  <si>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 (аппарат Думы городского округа ЗАТО Фокино)</t>
  </si>
  <si>
    <t xml:space="preserve">Руководство и управление в сфере  установленных функций органов  государственной власти субъектов Российской Федерации и органов местного самоуправления функционирование Управления имущественных и земельных отношений городского округа ЗАТО Фокино 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</si>
  <si>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 (функционирование Управления жилищно-коммунального хозяйства, благоустройства и строительства администрации городского округа ЗАТО Фокино)</t>
  </si>
  <si>
    <t>Муниципальная программа "Противодействие коррупции в городском округе ЗАТО Фокино на 2021-2024 годы"</t>
  </si>
  <si>
    <t>Программа "Профилактика терроризма и противодействие экстремизму на территории городского округа ЗАТО Фокино на 2018-2024 годы"</t>
  </si>
  <si>
    <t>Муниципальная  программа  "Защита населения и территории   городского округа ЗАТО  Фокино от чрезвычайных ситуаций, совершенствование гражданской обороны,  обеспечение пожарной безопасности  и безопасности людей на водных объектах в городском округе ЗАТО Фокино на 2019-2024  годы"</t>
  </si>
  <si>
    <t>Подпрограмма "Совершенствование функционирования  управления МКУ ГОЧС и ПБ городского округа ЗАТО  Фокино на 2019-2024 годы"</t>
  </si>
  <si>
    <t>Подпрограмма "Развитие поисково-спасательного отряда  МКУ ГОЧС и ПБ городского округа ЗАТО Фокино на 2019-2024 годы"</t>
  </si>
  <si>
    <t xml:space="preserve">Подпрограмма "Обеспечение безопасности  людей на водных объектах городского округа ЗАТО  Фокино на период 2019-2024 годы" </t>
  </si>
  <si>
    <t>Подпрограмма "Снижение рисков и смягчение последствий чрезвычайных ситуаций природного и техногенного характера, совершенствование гражданской обороны и обеспечение пожарной безопасности в городском округе ЗАТО Фокино  на 2019-2024 годы"</t>
  </si>
  <si>
    <t xml:space="preserve">Муниципальная программа "Создание условий  для предоставления транспортных услуг населению городского округа ЗАТО Фокино                  на 2018-2024 годы" </t>
  </si>
  <si>
    <t>Основное мероприятие "Организация обслуживания населения  водным транспортом  городского округа ЗАТО Фокино"</t>
  </si>
  <si>
    <t>Основное мероприятие "Создание условий для осуществления автобусных пассажирских перевозок в границах   городского округа ЗАТО  Фокино"</t>
  </si>
  <si>
    <t>Муниципальная программа "Модернизация дорожной сети  городского округа ЗАТО Фокино на период  2018-2024 годов"</t>
  </si>
  <si>
    <t>Основное мероприятие "Обеспечение сохранности  дорог (обеспечение транспортного сообщения между населенными пунктами                              г. Фокино- п. Дунай,  ремонт и содержание автомобильных дорог общего пользования местного значения"</t>
  </si>
  <si>
    <t>Капитальный ремонт и ремонт аватомобильных дорог общего пользования городского округа ЗАТО Фокино (софинансирование краевой программы)</t>
  </si>
  <si>
    <t>Муниципальная программа "Развитие малого и среднего предпринимательства в городском округе ЗАТО  Фокино                              на 2018-2024 годы"</t>
  </si>
  <si>
    <t xml:space="preserve">Муниципальная программа "Капитальный ремонт и содержание общего имущества многоквартирных домов городского округа ЗАТО Фокино на  период 2019-2024 годов" </t>
  </si>
  <si>
    <t xml:space="preserve">Муниципальная программа "Обеспечение земельных участков, предоставленных на бесплатной основе гражданам, имеющим трех и более детей, инженерной инфраструктурой на территории городского округа ЗАТО  Фокино на 2018-2024 годы" </t>
  </si>
  <si>
    <t>Муниципальная программа "Благоустройство территории городского округа ЗАТО Фокино на период 2019-2024 годов"</t>
  </si>
  <si>
    <t>Муниципальная программа " Содействие занятости населения городского округа ЗАТО Фокино на период 2018-2024 годов"</t>
  </si>
  <si>
    <t>Муниципальная программа " Формирование современной городской среды на территории городского округа ЗАТО Фокино на 2018-2024 годы"</t>
  </si>
  <si>
    <t>Субсидии  бюджетам муниципальных образований Приморского края на поддержку муниципальных программ по благоустройству территорий муниципальных образований Приморского края</t>
  </si>
  <si>
    <t>Муниципальная программа "Развитие образования  в городском округе ЗАТО Фокино на 2022-2025 годы"</t>
  </si>
  <si>
    <t>Подпрограмма "Развитие дошкольного  образования  городского округа ЗАТО Фокино на 2022-2025 годы" (функционирование детских садов)</t>
  </si>
  <si>
    <t>Подпрограмма "Развитие  системы общего образования в городском округе ЗАТО Фокино на 2022-2025 годы" (функционирование муниципальных школ)</t>
  </si>
  <si>
    <t>Программа "Обеспечение пожарной безопасности образовательных учреждений" на период 2022-2025 годов</t>
  </si>
  <si>
    <t>Подпрограмма "Развитие  системы дополнительного образования городского округа ЗАТО Фокино на 2022-2025 годы"</t>
  </si>
  <si>
    <t>Подпрограмма "Организация отдыха, оздоровления и занятости детей и подростков городского округа ЗАТО Фокино на 2022-2025 годы"</t>
  </si>
  <si>
    <t>Подпрограмма "Молодежь Фокино на 2022-2025 годы"</t>
  </si>
  <si>
    <t>Подпрограмма "Одаренные дети городского округа  ЗАТО Фокино на 2022-2025 годы"</t>
  </si>
  <si>
    <t>Подпрограмма "Сохранение и развитие культуры и искусства городского округа ЗАТО  Фокино на 2018-2024 годы" (развитие дополнительного образования детей в области культуры, детские школы исскуств)</t>
  </si>
  <si>
    <t>Подпрограмма "Муниципальные казенные учреждения, обеспечивающие предоставление услуг в сфере образования (функционирование МКУ ЦОФОО ГО ЗАТО Фокино)"</t>
  </si>
  <si>
    <t>Муниципальная программа "Сохранение и развитие культуры и искусства городского округа  ЗАТО Фокино на 2018-2024 годы"</t>
  </si>
  <si>
    <t>Подпрограмма "Развитие культуры и искусства городского округа ЗАТО  Фокино на 2018-2024 годы"  (развитие и функционирование домов культуры)</t>
  </si>
  <si>
    <t>Подпрограмма "Развитие культуры и искусства городского округа ЗАТО  Фокино на 2018-2024 годы"  (развитие и функционирование библиотечной сети)</t>
  </si>
  <si>
    <t>Подпрограмма "Организация и проведение городских праздников и культурно-массовых мероприятий городского округа  ЗАТО Фокино на 2018-2024  годы"</t>
  </si>
  <si>
    <t xml:space="preserve">Подпрограмма "Сохранение, использование, популяризация памятников истории и культуры местного (муниципального) значения и объектов культурного наследия регионального значения, находящихся  на территории городского округа ЗАТО Фокино, на 2018-2024 годы" </t>
  </si>
  <si>
    <t>Подпрограммы "Патриотическое воспитание жителей городского округа  ЗАТО Фокино на 2018-2024 годы"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</si>
  <si>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 (расходы на функционирование Управления культуры и архивного дела администрации городского округа ЗАТО  Фокино)</t>
  </si>
  <si>
    <t>Расходы на реализацию муниципальной программы "Обеспечение жильем молодых семей в городском округе ЗАТО  Фокино на 2019-2024  годы"</t>
  </si>
  <si>
    <t>Муниципальная программа "Профилактика безнадзорности, беспризорности и правонарушений несовершеннолетних на территории городского округа ЗАТО Фокино на период 2019-2024 годы"</t>
  </si>
  <si>
    <t xml:space="preserve">Реализация муниципальной программы "Поддержка социально  ориентированных некоммерческих организаций в городском округе ЗАТО Фокино и развитие общественного партнерства на 2020-2024 годы" </t>
  </si>
  <si>
    <t>Муниципальная программа "Развитие физической культуры и спорта в городском округе ЗАТО  Фокино на период 2021-2024 годов"</t>
  </si>
  <si>
    <t>Основное мероприятие "Расходы на функционирование МКУ "Стадион ЗАТО г. Фокино"</t>
  </si>
  <si>
    <t>Бюджетные инвестиции  в объекты капитального строительства государственной (муниципальной) собственности   (МКУ "Стадион ЗАТО        г. Фокино")</t>
  </si>
  <si>
    <t>Основное мероприятие "Организация и проведение общегородских спортивных мероприятий городского округа ЗАТО Фокино на 2021-2024 годы"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</si>
  <si>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 (функционирование Отдела физической культуры, спорта и молодежной политики администрации городского округа ЗАТО Фокино)</t>
  </si>
  <si>
    <t>от   28.10.2021   N 483</t>
  </si>
  <si>
    <t>от   28.10.2021              N 483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</si>
</sst>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-* #,##0.00000_р_._-;\-* #,##0.00000_р_._-;_-* &quot;-&quot;??_р_._-;_-@_-"/>
    <numFmt numFmtId="166" formatCode="_-* #,##0.00000\ _₽_-;\-* #,##0.00000\ _₽_-;_-* &quot;-&quot;?????\ _₽_-;_-@_-"/>
    <numFmt numFmtId="167" formatCode="#,##0.00000"/>
  </numFmts>
  <fonts count="14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000000"/>
      <name val="Arial Cy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0" fillId="0" borderId="3">
      <alignment vertical="top" wrapText="1"/>
    </xf>
  </cellStyleXfs>
  <cellXfs count="10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justify" vertical="distributed"/>
    </xf>
    <xf numFmtId="0" fontId="2" fillId="0" borderId="0" xfId="0" applyFont="1" applyAlignment="1"/>
    <xf numFmtId="0" fontId="2" fillId="0" borderId="0" xfId="0" applyFont="1" applyBorder="1"/>
    <xf numFmtId="0" fontId="2" fillId="0" borderId="0" xfId="0" applyFont="1" applyBorder="1" applyAlignment="1">
      <alignment horizontal="justify" vertical="distributed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1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justify" vertical="distributed"/>
    </xf>
    <xf numFmtId="0" fontId="3" fillId="0" borderId="1" xfId="0" applyFont="1" applyFill="1" applyBorder="1" applyAlignment="1">
      <alignment horizontal="center" wrapText="1"/>
    </xf>
    <xf numFmtId="164" fontId="4" fillId="0" borderId="0" xfId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justify" vertical="distributed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distributed" wrapText="1"/>
    </xf>
    <xf numFmtId="0" fontId="5" fillId="0" borderId="1" xfId="0" applyFont="1" applyFill="1" applyBorder="1" applyAlignment="1">
      <alignment horizontal="center" wrapText="1"/>
    </xf>
    <xf numFmtId="2" fontId="5" fillId="0" borderId="1" xfId="0" applyNumberFormat="1" applyFont="1" applyBorder="1" applyAlignment="1">
      <alignment horizontal="center"/>
    </xf>
    <xf numFmtId="165" fontId="5" fillId="0" borderId="1" xfId="1" applyNumberFormat="1" applyFont="1" applyFill="1" applyBorder="1" applyAlignment="1">
      <alignment horizontal="center"/>
    </xf>
    <xf numFmtId="165" fontId="3" fillId="0" borderId="0" xfId="1" applyNumberFormat="1" applyFont="1" applyBorder="1"/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165" fontId="6" fillId="0" borderId="0" xfId="1" applyNumberFormat="1" applyFont="1"/>
    <xf numFmtId="0" fontId="6" fillId="0" borderId="0" xfId="0" applyFont="1"/>
    <xf numFmtId="0" fontId="3" fillId="0" borderId="1" xfId="0" applyFont="1" applyBorder="1" applyAlignment="1">
      <alignment horizontal="justify" vertical="distributed" wrapText="1"/>
    </xf>
    <xf numFmtId="0" fontId="3" fillId="0" borderId="2" xfId="0" applyFont="1" applyBorder="1" applyAlignment="1">
      <alignment horizontal="center" wrapText="1"/>
    </xf>
    <xf numFmtId="2" fontId="3" fillId="0" borderId="1" xfId="0" applyNumberFormat="1" applyFont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165" fontId="4" fillId="0" borderId="0" xfId="1" applyNumberFormat="1" applyFont="1"/>
    <xf numFmtId="3" fontId="3" fillId="0" borderId="1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horizontal="justify" vertical="distributed"/>
    </xf>
    <xf numFmtId="0" fontId="8" fillId="0" borderId="1" xfId="0" applyFont="1" applyBorder="1" applyAlignment="1">
      <alignment horizontal="center" vertical="center"/>
    </xf>
    <xf numFmtId="165" fontId="9" fillId="0" borderId="0" xfId="1" applyNumberFormat="1" applyFont="1"/>
    <xf numFmtId="0" fontId="9" fillId="0" borderId="0" xfId="0" applyFont="1"/>
    <xf numFmtId="0" fontId="3" fillId="0" borderId="1" xfId="0" applyFont="1" applyFill="1" applyBorder="1" applyAlignment="1">
      <alignment horizontal="justify" vertical="distributed" wrapText="1"/>
    </xf>
    <xf numFmtId="0" fontId="3" fillId="2" borderId="1" xfId="0" applyFont="1" applyFill="1" applyBorder="1" applyAlignment="1">
      <alignment horizontal="justify" vertical="distributed" wrapText="1"/>
    </xf>
    <xf numFmtId="0" fontId="5" fillId="0" borderId="1" xfId="0" applyFont="1" applyBorder="1" applyAlignment="1">
      <alignment horizontal="left" vertical="distributed" wrapText="1"/>
    </xf>
    <xf numFmtId="0" fontId="3" fillId="2" borderId="1" xfId="0" applyFont="1" applyFill="1" applyBorder="1" applyAlignment="1">
      <alignment horizontal="justify" wrapText="1"/>
    </xf>
    <xf numFmtId="0" fontId="7" fillId="0" borderId="1" xfId="2" applyNumberFormat="1" applyFont="1" applyFill="1" applyBorder="1" applyAlignment="1" applyProtection="1">
      <alignment horizontal="justify" vertical="distributed" wrapText="1"/>
    </xf>
    <xf numFmtId="49" fontId="7" fillId="2" borderId="1" xfId="0" applyNumberFormat="1" applyFont="1" applyFill="1" applyBorder="1" applyAlignment="1" applyProtection="1">
      <alignment horizontal="justify" vertical="distributed" wrapText="1"/>
    </xf>
    <xf numFmtId="0" fontId="7" fillId="2" borderId="1" xfId="0" applyFont="1" applyFill="1" applyBorder="1" applyAlignment="1">
      <alignment horizontal="justify" vertical="distributed" wrapText="1"/>
    </xf>
    <xf numFmtId="0" fontId="7" fillId="0" borderId="1" xfId="0" applyFont="1" applyFill="1" applyBorder="1" applyAlignment="1">
      <alignment horizontal="justify" vertical="distributed" wrapText="1"/>
    </xf>
    <xf numFmtId="0" fontId="4" fillId="0" borderId="1" xfId="0" applyFont="1" applyBorder="1"/>
    <xf numFmtId="0" fontId="6" fillId="0" borderId="1" xfId="0" applyFont="1" applyBorder="1"/>
    <xf numFmtId="0" fontId="5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horizontal="justify" vertical="top" wrapText="1"/>
    </xf>
    <xf numFmtId="166" fontId="5" fillId="0" borderId="1" xfId="1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justify" wrapText="1"/>
    </xf>
    <xf numFmtId="0" fontId="5" fillId="0" borderId="1" xfId="0" applyFont="1" applyFill="1" applyBorder="1" applyAlignment="1">
      <alignment horizontal="justify" vertical="distributed" wrapText="1"/>
    </xf>
    <xf numFmtId="0" fontId="11" fillId="0" borderId="0" xfId="0" applyFont="1"/>
    <xf numFmtId="0" fontId="11" fillId="0" borderId="0" xfId="0" applyFont="1" applyAlignment="1">
      <alignment horizontal="justify" vertical="distributed"/>
    </xf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164" fontId="4" fillId="0" borderId="0" xfId="1" applyFont="1"/>
    <xf numFmtId="0" fontId="4" fillId="0" borderId="0" xfId="0" applyFont="1" applyAlignment="1">
      <alignment horizontal="justify" vertical="distributed"/>
    </xf>
    <xf numFmtId="0" fontId="4" fillId="0" borderId="0" xfId="0" applyFont="1" applyFill="1" applyAlignment="1">
      <alignment horizontal="center"/>
    </xf>
    <xf numFmtId="167" fontId="3" fillId="0" borderId="1" xfId="0" applyNumberFormat="1" applyFont="1" applyFill="1" applyBorder="1" applyAlignment="1">
      <alignment horizontal="center" wrapText="1"/>
    </xf>
    <xf numFmtId="167" fontId="5" fillId="0" borderId="1" xfId="0" applyNumberFormat="1" applyFont="1" applyFill="1" applyBorder="1" applyAlignment="1">
      <alignment horizont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justify" vertical="distributed"/>
    </xf>
    <xf numFmtId="166" fontId="12" fillId="0" borderId="1" xfId="0" applyNumberFormat="1" applyFont="1" applyFill="1" applyBorder="1" applyAlignment="1">
      <alignment horizontal="center"/>
    </xf>
    <xf numFmtId="166" fontId="5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165" fontId="13" fillId="0" borderId="1" xfId="0" applyNumberFormat="1" applyFont="1" applyBorder="1"/>
    <xf numFmtId="166" fontId="4" fillId="0" borderId="0" xfId="0" applyNumberFormat="1" applyFont="1"/>
    <xf numFmtId="165" fontId="5" fillId="0" borderId="1" xfId="0" applyNumberFormat="1" applyFont="1" applyBorder="1"/>
    <xf numFmtId="165" fontId="3" fillId="0" borderId="1" xfId="0" applyNumberFormat="1" applyFont="1" applyBorder="1"/>
    <xf numFmtId="166" fontId="9" fillId="0" borderId="0" xfId="0" applyNumberFormat="1" applyFont="1"/>
    <xf numFmtId="165" fontId="3" fillId="2" borderId="1" xfId="0" applyNumberFormat="1" applyFont="1" applyFill="1" applyBorder="1"/>
    <xf numFmtId="165" fontId="3" fillId="0" borderId="1" xfId="0" applyNumberFormat="1" applyFont="1" applyFill="1" applyBorder="1" applyAlignment="1">
      <alignment wrapText="1"/>
    </xf>
    <xf numFmtId="0" fontId="5" fillId="0" borderId="1" xfId="0" applyFont="1" applyBorder="1" applyAlignment="1">
      <alignment horizontal="center" wrapText="1"/>
    </xf>
    <xf numFmtId="167" fontId="4" fillId="0" borderId="0" xfId="1" applyNumberFormat="1" applyFont="1" applyAlignment="1">
      <alignment horizontal="center"/>
    </xf>
    <xf numFmtId="167" fontId="3" fillId="0" borderId="1" xfId="0" applyNumberFormat="1" applyFont="1" applyBorder="1" applyAlignment="1">
      <alignment horizontal="center" wrapText="1"/>
    </xf>
    <xf numFmtId="167" fontId="6" fillId="0" borderId="0" xfId="1" applyNumberFormat="1" applyFont="1" applyAlignment="1">
      <alignment horizontal="center"/>
    </xf>
    <xf numFmtId="167" fontId="5" fillId="0" borderId="1" xfId="0" applyNumberFormat="1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/>
    </xf>
    <xf numFmtId="164" fontId="4" fillId="0" borderId="1" xfId="1" applyFont="1" applyBorder="1"/>
    <xf numFmtId="165" fontId="5" fillId="0" borderId="0" xfId="1" applyNumberFormat="1" applyFont="1" applyBorder="1"/>
    <xf numFmtId="164" fontId="5" fillId="0" borderId="1" xfId="1" applyFont="1" applyBorder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distributed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/>
    </xf>
    <xf numFmtId="0" fontId="3" fillId="0" borderId="1" xfId="0" applyFont="1" applyFill="1" applyBorder="1" applyAlignment="1">
      <alignment horizontal="justify" vertical="top" wrapText="1"/>
    </xf>
    <xf numFmtId="0" fontId="7" fillId="0" borderId="1" xfId="2" applyNumberFormat="1" applyFont="1" applyFill="1" applyBorder="1" applyAlignment="1" applyProtection="1">
      <alignment horizontal="justify" vertical="top" wrapText="1"/>
    </xf>
    <xf numFmtId="49" fontId="7" fillId="2" borderId="1" xfId="0" applyNumberFormat="1" applyFont="1" applyFill="1" applyBorder="1" applyAlignment="1" applyProtection="1">
      <alignment horizontal="justify" vertical="top" wrapText="1"/>
    </xf>
    <xf numFmtId="0" fontId="7" fillId="2" borderId="1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/>
    </xf>
    <xf numFmtId="0" fontId="3" fillId="2" borderId="1" xfId="0" applyFont="1" applyFill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justify" vertical="top" wrapText="1"/>
    </xf>
    <xf numFmtId="0" fontId="3" fillId="3" borderId="1" xfId="0" applyFont="1" applyFill="1" applyBorder="1" applyAlignment="1">
      <alignment horizontal="justify" vertical="top" wrapText="1"/>
    </xf>
  </cellXfs>
  <cellStyles count="3">
    <cellStyle name="xl33" xfId="2"/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59"/>
  <sheetViews>
    <sheetView zoomScaleNormal="100" workbookViewId="0">
      <selection activeCell="E5" sqref="E5:G5"/>
    </sheetView>
  </sheetViews>
  <sheetFormatPr defaultRowHeight="12.75" x14ac:dyDescent="0.2"/>
  <cols>
    <col min="1" max="1" width="4" style="23" customWidth="1"/>
    <col min="2" max="2" width="3.42578125" style="23" customWidth="1"/>
    <col min="3" max="3" width="4.28515625" style="23" customWidth="1"/>
    <col min="4" max="4" width="93" style="60" customWidth="1"/>
    <col min="5" max="5" width="8.42578125" style="15" customWidth="1"/>
    <col min="6" max="6" width="7.85546875" style="15" customWidth="1"/>
    <col min="7" max="7" width="22.7109375" style="61" bestFit="1" customWidth="1"/>
    <col min="8" max="8" width="21.42578125" style="59" customWidth="1"/>
    <col min="9" max="16384" width="9.140625" style="23"/>
  </cols>
  <sheetData>
    <row r="2" spans="3:9" s="1" customFormat="1" ht="18.75" x14ac:dyDescent="0.3">
      <c r="D2" s="2"/>
      <c r="E2" s="3" t="s">
        <v>0</v>
      </c>
      <c r="F2" s="3"/>
      <c r="G2" s="3"/>
      <c r="H2" s="3"/>
      <c r="I2" s="3"/>
    </row>
    <row r="3" spans="3:9" s="1" customFormat="1" ht="18.75" x14ac:dyDescent="0.3">
      <c r="D3" s="2"/>
      <c r="E3" s="88" t="s">
        <v>1</v>
      </c>
      <c r="F3" s="88"/>
      <c r="G3" s="88"/>
      <c r="H3" s="3"/>
      <c r="I3" s="3"/>
    </row>
    <row r="4" spans="3:9" s="1" customFormat="1" ht="18.75" x14ac:dyDescent="0.3">
      <c r="D4" s="2"/>
      <c r="E4" s="88" t="s">
        <v>2</v>
      </c>
      <c r="F4" s="88"/>
      <c r="G4" s="88"/>
      <c r="H4" s="3"/>
      <c r="I4" s="3"/>
    </row>
    <row r="5" spans="3:9" s="1" customFormat="1" ht="18.75" x14ac:dyDescent="0.3">
      <c r="C5" s="4"/>
      <c r="D5" s="5"/>
      <c r="E5" s="88" t="s">
        <v>244</v>
      </c>
      <c r="F5" s="88"/>
      <c r="G5" s="88"/>
      <c r="H5" s="3"/>
      <c r="I5" s="3"/>
    </row>
    <row r="6" spans="3:9" s="1" customFormat="1" ht="17.649999999999999" hidden="1" customHeight="1" x14ac:dyDescent="0.3">
      <c r="D6" s="2"/>
      <c r="E6" s="6"/>
      <c r="F6" s="6"/>
      <c r="G6" s="7"/>
      <c r="H6" s="8"/>
    </row>
    <row r="7" spans="3:9" s="1" customFormat="1" ht="14.45" hidden="1" customHeight="1" x14ac:dyDescent="0.3">
      <c r="D7" s="2" t="s">
        <v>3</v>
      </c>
      <c r="E7" s="6" t="s">
        <v>3</v>
      </c>
      <c r="F7" s="6"/>
      <c r="G7" s="7"/>
      <c r="H7" s="8"/>
    </row>
    <row r="8" spans="3:9" s="1" customFormat="1" ht="14.45" hidden="1" customHeight="1" x14ac:dyDescent="0.3">
      <c r="D8" s="2" t="s">
        <v>4</v>
      </c>
      <c r="E8" s="6" t="s">
        <v>4</v>
      </c>
      <c r="F8" s="6"/>
      <c r="G8" s="7"/>
      <c r="H8" s="8"/>
    </row>
    <row r="9" spans="3:9" s="1" customFormat="1" ht="13.7" hidden="1" customHeight="1" x14ac:dyDescent="0.3">
      <c r="D9" s="2" t="s">
        <v>5</v>
      </c>
      <c r="E9" s="6" t="s">
        <v>5</v>
      </c>
      <c r="F9" s="6"/>
      <c r="G9" s="7"/>
      <c r="H9" s="8"/>
    </row>
    <row r="10" spans="3:9" s="1" customFormat="1" ht="14.45" hidden="1" customHeight="1" x14ac:dyDescent="0.3">
      <c r="D10" s="2" t="s">
        <v>6</v>
      </c>
      <c r="E10" s="6" t="s">
        <v>6</v>
      </c>
      <c r="F10" s="6"/>
      <c r="G10" s="7"/>
      <c r="H10" s="8"/>
    </row>
    <row r="11" spans="3:9" s="1" customFormat="1" ht="14.45" customHeight="1" x14ac:dyDescent="0.3">
      <c r="D11" s="2"/>
      <c r="E11" s="6"/>
      <c r="F11" s="6"/>
      <c r="G11" s="7"/>
      <c r="H11" s="8"/>
    </row>
    <row r="12" spans="3:9" s="1" customFormat="1" ht="45.75" customHeight="1" x14ac:dyDescent="0.3">
      <c r="D12" s="89" t="s">
        <v>7</v>
      </c>
      <c r="E12" s="89"/>
      <c r="F12" s="89"/>
      <c r="G12" s="89"/>
      <c r="H12" s="8"/>
    </row>
    <row r="13" spans="3:9" s="1" customFormat="1" ht="99" customHeight="1" x14ac:dyDescent="0.3">
      <c r="D13" s="90" t="s">
        <v>159</v>
      </c>
      <c r="E13" s="90"/>
      <c r="F13" s="90"/>
      <c r="G13" s="90"/>
      <c r="H13" s="6"/>
    </row>
    <row r="14" spans="3:9" s="1" customFormat="1" ht="18" customHeight="1" x14ac:dyDescent="0.3">
      <c r="C14" s="9"/>
      <c r="D14" s="87"/>
      <c r="E14" s="87"/>
      <c r="F14" s="87"/>
      <c r="G14" s="87"/>
      <c r="H14" s="10"/>
    </row>
    <row r="15" spans="3:9" s="1" customFormat="1" ht="18.75" x14ac:dyDescent="0.3">
      <c r="D15" s="2"/>
      <c r="E15" s="6"/>
      <c r="F15" s="6"/>
      <c r="G15" s="7"/>
      <c r="H15" s="8"/>
    </row>
    <row r="16" spans="3:9" s="15" customFormat="1" ht="31.5" x14ac:dyDescent="0.25">
      <c r="C16" s="11" t="s">
        <v>8</v>
      </c>
      <c r="D16" s="12" t="s">
        <v>9</v>
      </c>
      <c r="E16" s="11" t="s">
        <v>10</v>
      </c>
      <c r="F16" s="11" t="s">
        <v>11</v>
      </c>
      <c r="G16" s="13" t="s">
        <v>12</v>
      </c>
      <c r="H16" s="14"/>
    </row>
    <row r="17" spans="3:8" s="15" customFormat="1" ht="15.75" x14ac:dyDescent="0.25">
      <c r="C17" s="11"/>
      <c r="D17" s="16" t="s">
        <v>13</v>
      </c>
      <c r="E17" s="11"/>
      <c r="F17" s="11"/>
      <c r="G17" s="13"/>
      <c r="H17" s="14"/>
    </row>
    <row r="18" spans="3:8" s="15" customFormat="1" ht="15.75" x14ac:dyDescent="0.25">
      <c r="C18" s="11"/>
      <c r="D18" s="12" t="s">
        <v>137</v>
      </c>
      <c r="E18" s="11"/>
      <c r="F18" s="11"/>
      <c r="G18" s="62">
        <v>487662</v>
      </c>
      <c r="H18" s="14"/>
    </row>
    <row r="19" spans="3:8" s="15" customFormat="1" ht="15.75" x14ac:dyDescent="0.25">
      <c r="C19" s="11"/>
      <c r="D19" s="12" t="s">
        <v>138</v>
      </c>
      <c r="E19" s="11"/>
      <c r="F19" s="11"/>
      <c r="G19" s="62">
        <v>303520</v>
      </c>
      <c r="H19" s="14"/>
    </row>
    <row r="20" spans="3:8" s="15" customFormat="1" ht="15.75" x14ac:dyDescent="0.25">
      <c r="C20" s="11"/>
      <c r="D20" s="12" t="s">
        <v>139</v>
      </c>
      <c r="E20" s="11"/>
      <c r="F20" s="11"/>
      <c r="G20" s="62">
        <v>343710.41284</v>
      </c>
      <c r="H20" s="14"/>
    </row>
    <row r="21" spans="3:8" s="15" customFormat="1" ht="15.75" x14ac:dyDescent="0.25">
      <c r="C21" s="11"/>
      <c r="D21" s="12" t="s">
        <v>140</v>
      </c>
      <c r="E21" s="11"/>
      <c r="F21" s="11"/>
      <c r="G21" s="62">
        <v>33115.690439999998</v>
      </c>
      <c r="H21" s="14"/>
    </row>
    <row r="22" spans="3:8" s="15" customFormat="1" ht="15.75" x14ac:dyDescent="0.25">
      <c r="C22" s="11"/>
      <c r="D22" s="16" t="s">
        <v>141</v>
      </c>
      <c r="E22" s="11"/>
      <c r="F22" s="11"/>
      <c r="G22" s="63">
        <f>SUM(G18:G21)</f>
        <v>1168008.1032799999</v>
      </c>
      <c r="H22" s="14"/>
    </row>
    <row r="23" spans="3:8" ht="15.75" x14ac:dyDescent="0.25">
      <c r="C23" s="17"/>
      <c r="D23" s="18" t="s">
        <v>142</v>
      </c>
      <c r="E23" s="19"/>
      <c r="F23" s="20"/>
      <c r="G23" s="21"/>
      <c r="H23" s="22"/>
    </row>
    <row r="24" spans="3:8" s="26" customFormat="1" ht="15.75" x14ac:dyDescent="0.25">
      <c r="C24" s="24" t="s">
        <v>15</v>
      </c>
      <c r="D24" s="18" t="s">
        <v>16</v>
      </c>
      <c r="E24" s="19" t="s">
        <v>17</v>
      </c>
      <c r="F24" s="20" t="s">
        <v>14</v>
      </c>
      <c r="G24" s="21">
        <f>SUM(G25:G40)</f>
        <v>159607.90638999999</v>
      </c>
      <c r="H24" s="25"/>
    </row>
    <row r="25" spans="3:8" ht="31.5" x14ac:dyDescent="0.25">
      <c r="C25" s="17"/>
      <c r="D25" s="27" t="s">
        <v>18</v>
      </c>
      <c r="E25" s="28" t="s">
        <v>17</v>
      </c>
      <c r="F25" s="29" t="s">
        <v>19</v>
      </c>
      <c r="G25" s="30">
        <v>2800.73</v>
      </c>
      <c r="H25" s="31"/>
    </row>
    <row r="26" spans="3:8" ht="15.75" x14ac:dyDescent="0.25">
      <c r="C26" s="17"/>
      <c r="D26" s="27" t="s">
        <v>20</v>
      </c>
      <c r="E26" s="28" t="s">
        <v>17</v>
      </c>
      <c r="F26" s="29" t="s">
        <v>21</v>
      </c>
      <c r="G26" s="30">
        <v>2240.201</v>
      </c>
      <c r="H26" s="31"/>
    </row>
    <row r="27" spans="3:8" ht="15.75" x14ac:dyDescent="0.25">
      <c r="C27" s="17"/>
      <c r="D27" s="27" t="s">
        <v>22</v>
      </c>
      <c r="E27" s="13" t="s">
        <v>17</v>
      </c>
      <c r="F27" s="29" t="s">
        <v>21</v>
      </c>
      <c r="G27" s="30">
        <v>1748.4</v>
      </c>
      <c r="H27" s="31"/>
    </row>
    <row r="28" spans="3:8" ht="47.25" x14ac:dyDescent="0.25">
      <c r="C28" s="17"/>
      <c r="D28" s="27" t="s">
        <v>23</v>
      </c>
      <c r="E28" s="13" t="s">
        <v>17</v>
      </c>
      <c r="F28" s="29" t="s">
        <v>21</v>
      </c>
      <c r="G28" s="30">
        <v>5287.32</v>
      </c>
      <c r="H28" s="31"/>
    </row>
    <row r="29" spans="3:8" ht="15.75" x14ac:dyDescent="0.25">
      <c r="C29" s="17"/>
      <c r="D29" s="27" t="s">
        <v>24</v>
      </c>
      <c r="E29" s="32" t="s">
        <v>17</v>
      </c>
      <c r="F29" s="29" t="s">
        <v>25</v>
      </c>
      <c r="G29" s="30">
        <v>38655.650999999998</v>
      </c>
      <c r="H29" s="31"/>
    </row>
    <row r="30" spans="3:8" ht="15.75" x14ac:dyDescent="0.25">
      <c r="C30" s="17"/>
      <c r="D30" s="33" t="s">
        <v>26</v>
      </c>
      <c r="E30" s="13" t="s">
        <v>17</v>
      </c>
      <c r="F30" s="29" t="s">
        <v>27</v>
      </c>
      <c r="G30" s="30">
        <v>8693.2139999999999</v>
      </c>
      <c r="H30" s="31"/>
    </row>
    <row r="31" spans="3:8" ht="31.5" x14ac:dyDescent="0.25">
      <c r="C31" s="17"/>
      <c r="D31" s="27" t="s">
        <v>28</v>
      </c>
      <c r="E31" s="13" t="s">
        <v>17</v>
      </c>
      <c r="F31" s="29" t="s">
        <v>27</v>
      </c>
      <c r="G31" s="30">
        <v>3864.88</v>
      </c>
      <c r="H31" s="31"/>
    </row>
    <row r="32" spans="3:8" ht="15.75" x14ac:dyDescent="0.25">
      <c r="C32" s="17"/>
      <c r="D32" s="27" t="s">
        <v>29</v>
      </c>
      <c r="E32" s="13" t="s">
        <v>17</v>
      </c>
      <c r="F32" s="29" t="s">
        <v>30</v>
      </c>
      <c r="G32" s="30">
        <v>3000</v>
      </c>
      <c r="H32" s="31"/>
    </row>
    <row r="33" spans="3:8" s="36" customFormat="1" ht="63" x14ac:dyDescent="0.25">
      <c r="C33" s="34"/>
      <c r="D33" s="27" t="s">
        <v>31</v>
      </c>
      <c r="E33" s="13" t="s">
        <v>17</v>
      </c>
      <c r="F33" s="29" t="s">
        <v>32</v>
      </c>
      <c r="G33" s="30">
        <v>13184.775</v>
      </c>
      <c r="H33" s="35"/>
    </row>
    <row r="34" spans="3:8" ht="47.25" x14ac:dyDescent="0.25">
      <c r="C34" s="17"/>
      <c r="D34" s="27" t="s">
        <v>33</v>
      </c>
      <c r="E34" s="13" t="s">
        <v>17</v>
      </c>
      <c r="F34" s="29" t="s">
        <v>32</v>
      </c>
      <c r="G34" s="30">
        <v>34875.805</v>
      </c>
      <c r="H34" s="31"/>
    </row>
    <row r="35" spans="3:8" ht="63" x14ac:dyDescent="0.25">
      <c r="C35" s="17"/>
      <c r="D35" s="27" t="s">
        <v>34</v>
      </c>
      <c r="E35" s="13" t="s">
        <v>17</v>
      </c>
      <c r="F35" s="29" t="s">
        <v>32</v>
      </c>
      <c r="G35" s="30">
        <v>10116.629999999999</v>
      </c>
      <c r="H35" s="31"/>
    </row>
    <row r="36" spans="3:8" ht="31.5" x14ac:dyDescent="0.25">
      <c r="C36" s="17"/>
      <c r="D36" s="27" t="s">
        <v>35</v>
      </c>
      <c r="E36" s="13" t="s">
        <v>17</v>
      </c>
      <c r="F36" s="29" t="s">
        <v>32</v>
      </c>
      <c r="G36" s="30">
        <v>1160</v>
      </c>
      <c r="H36" s="31"/>
    </row>
    <row r="37" spans="3:8" ht="31.5" x14ac:dyDescent="0.25">
      <c r="C37" s="17"/>
      <c r="D37" s="27" t="s">
        <v>36</v>
      </c>
      <c r="E37" s="13" t="s">
        <v>17</v>
      </c>
      <c r="F37" s="29" t="s">
        <v>32</v>
      </c>
      <c r="G37" s="30">
        <v>30</v>
      </c>
      <c r="H37" s="31"/>
    </row>
    <row r="38" spans="3:8" ht="31.5" x14ac:dyDescent="0.25">
      <c r="C38" s="17"/>
      <c r="D38" s="37" t="s">
        <v>160</v>
      </c>
      <c r="E38" s="13" t="s">
        <v>37</v>
      </c>
      <c r="F38" s="29" t="s">
        <v>32</v>
      </c>
      <c r="G38" s="30">
        <v>75</v>
      </c>
      <c r="H38" s="31"/>
    </row>
    <row r="39" spans="3:8" ht="31.5" x14ac:dyDescent="0.25">
      <c r="C39" s="17"/>
      <c r="D39" s="27" t="s">
        <v>38</v>
      </c>
      <c r="E39" s="13" t="s">
        <v>17</v>
      </c>
      <c r="F39" s="29" t="s">
        <v>32</v>
      </c>
      <c r="G39" s="30">
        <v>29000</v>
      </c>
      <c r="H39" s="31"/>
    </row>
    <row r="40" spans="3:8" ht="31.5" x14ac:dyDescent="0.25">
      <c r="C40" s="17"/>
      <c r="D40" s="38" t="s">
        <v>39</v>
      </c>
      <c r="E40" s="13" t="s">
        <v>17</v>
      </c>
      <c r="F40" s="29" t="s">
        <v>32</v>
      </c>
      <c r="G40" s="30">
        <v>4875.3003900000003</v>
      </c>
      <c r="H40" s="31"/>
    </row>
    <row r="41" spans="3:8" ht="15.75" x14ac:dyDescent="0.25">
      <c r="C41" s="24" t="s">
        <v>40</v>
      </c>
      <c r="D41" s="18" t="s">
        <v>41</v>
      </c>
      <c r="E41" s="19" t="s">
        <v>19</v>
      </c>
      <c r="F41" s="20" t="s">
        <v>14</v>
      </c>
      <c r="G41" s="21">
        <f>G42</f>
        <v>1685.2249999999999</v>
      </c>
      <c r="H41" s="31"/>
    </row>
    <row r="42" spans="3:8" ht="31.5" x14ac:dyDescent="0.25">
      <c r="C42" s="17"/>
      <c r="D42" s="27" t="s">
        <v>42</v>
      </c>
      <c r="E42" s="13" t="s">
        <v>19</v>
      </c>
      <c r="F42" s="29" t="s">
        <v>21</v>
      </c>
      <c r="G42" s="30">
        <v>1685.2249999999999</v>
      </c>
      <c r="H42" s="31"/>
    </row>
    <row r="43" spans="3:8" s="36" customFormat="1" ht="31.5" x14ac:dyDescent="0.25">
      <c r="C43" s="24" t="s">
        <v>43</v>
      </c>
      <c r="D43" s="39" t="s">
        <v>44</v>
      </c>
      <c r="E43" s="19" t="s">
        <v>21</v>
      </c>
      <c r="F43" s="20" t="s">
        <v>14</v>
      </c>
      <c r="G43" s="21">
        <f>G44+G45</f>
        <v>26726.622000000003</v>
      </c>
      <c r="H43" s="35"/>
    </row>
    <row r="44" spans="3:8" s="36" customFormat="1" ht="31.5" x14ac:dyDescent="0.25">
      <c r="C44" s="34"/>
      <c r="D44" s="27" t="s">
        <v>45</v>
      </c>
      <c r="E44" s="13" t="s">
        <v>21</v>
      </c>
      <c r="F44" s="29" t="s">
        <v>46</v>
      </c>
      <c r="G44" s="30">
        <v>719.33500000000004</v>
      </c>
      <c r="H44" s="35"/>
    </row>
    <row r="45" spans="3:8" s="36" customFormat="1" ht="63" x14ac:dyDescent="0.25">
      <c r="C45" s="34"/>
      <c r="D45" s="37" t="s">
        <v>161</v>
      </c>
      <c r="E45" s="13" t="s">
        <v>21</v>
      </c>
      <c r="F45" s="29" t="s">
        <v>46</v>
      </c>
      <c r="G45" s="30">
        <f>G46+G47+G48+G49</f>
        <v>26007.287000000004</v>
      </c>
      <c r="H45" s="35"/>
    </row>
    <row r="46" spans="3:8" ht="31.5" x14ac:dyDescent="0.25">
      <c r="C46" s="17"/>
      <c r="D46" s="37" t="s">
        <v>162</v>
      </c>
      <c r="E46" s="13" t="s">
        <v>21</v>
      </c>
      <c r="F46" s="29" t="s">
        <v>46</v>
      </c>
      <c r="G46" s="30">
        <v>14840.545</v>
      </c>
      <c r="H46" s="31"/>
    </row>
    <row r="47" spans="3:8" ht="31.5" x14ac:dyDescent="0.25">
      <c r="C47" s="17"/>
      <c r="D47" s="37" t="s">
        <v>163</v>
      </c>
      <c r="E47" s="13" t="s">
        <v>21</v>
      </c>
      <c r="F47" s="29" t="s">
        <v>46</v>
      </c>
      <c r="G47" s="30">
        <v>10482.342000000001</v>
      </c>
      <c r="H47" s="31"/>
    </row>
    <row r="48" spans="3:8" ht="31.5" x14ac:dyDescent="0.25">
      <c r="C48" s="17"/>
      <c r="D48" s="37" t="s">
        <v>164</v>
      </c>
      <c r="E48" s="13" t="s">
        <v>21</v>
      </c>
      <c r="F48" s="29" t="s">
        <v>46</v>
      </c>
      <c r="G48" s="30">
        <v>180</v>
      </c>
      <c r="H48" s="31"/>
    </row>
    <row r="49" spans="3:10" s="36" customFormat="1" ht="63" x14ac:dyDescent="0.25">
      <c r="C49" s="34"/>
      <c r="D49" s="37" t="s">
        <v>165</v>
      </c>
      <c r="E49" s="13" t="s">
        <v>21</v>
      </c>
      <c r="F49" s="29" t="s">
        <v>47</v>
      </c>
      <c r="G49" s="30">
        <v>504.4</v>
      </c>
      <c r="H49" s="35"/>
    </row>
    <row r="50" spans="3:10" ht="15.75" x14ac:dyDescent="0.25">
      <c r="C50" s="24" t="s">
        <v>48</v>
      </c>
      <c r="D50" s="18" t="s">
        <v>49</v>
      </c>
      <c r="E50" s="19" t="s">
        <v>25</v>
      </c>
      <c r="F50" s="20" t="s">
        <v>14</v>
      </c>
      <c r="G50" s="21">
        <f>G51+G52+G53+G58+G64+G65</f>
        <v>61538.912889999992</v>
      </c>
      <c r="H50" s="31"/>
    </row>
    <row r="51" spans="3:10" ht="31.5" hidden="1" x14ac:dyDescent="0.25">
      <c r="C51" s="17"/>
      <c r="D51" s="27" t="s">
        <v>50</v>
      </c>
      <c r="E51" s="13" t="s">
        <v>25</v>
      </c>
      <c r="F51" s="29" t="s">
        <v>19</v>
      </c>
      <c r="G51" s="30">
        <v>0</v>
      </c>
      <c r="H51" s="31"/>
    </row>
    <row r="52" spans="3:10" ht="47.25" x14ac:dyDescent="0.25">
      <c r="C52" s="17"/>
      <c r="D52" s="37" t="s">
        <v>51</v>
      </c>
      <c r="E52" s="13" t="s">
        <v>25</v>
      </c>
      <c r="F52" s="29" t="s">
        <v>52</v>
      </c>
      <c r="G52" s="30">
        <v>469.66748999999999</v>
      </c>
      <c r="H52" s="31"/>
    </row>
    <row r="53" spans="3:10" ht="31.5" x14ac:dyDescent="0.25">
      <c r="C53" s="17"/>
      <c r="D53" s="37" t="s">
        <v>166</v>
      </c>
      <c r="E53" s="13"/>
      <c r="F53" s="29"/>
      <c r="G53" s="30">
        <f>G54+G56+G57+G55</f>
        <v>40121.985399999998</v>
      </c>
      <c r="H53" s="31"/>
      <c r="J53" s="23" t="s">
        <v>53</v>
      </c>
    </row>
    <row r="54" spans="3:10" ht="31.5" x14ac:dyDescent="0.25">
      <c r="C54" s="17"/>
      <c r="D54" s="27" t="s">
        <v>54</v>
      </c>
      <c r="E54" s="13" t="s">
        <v>25</v>
      </c>
      <c r="F54" s="29" t="s">
        <v>55</v>
      </c>
      <c r="G54" s="30">
        <v>12141.776</v>
      </c>
      <c r="H54" s="31"/>
      <c r="J54" s="23" t="s">
        <v>53</v>
      </c>
    </row>
    <row r="55" spans="3:10" ht="39" customHeight="1" x14ac:dyDescent="0.25">
      <c r="C55" s="17"/>
      <c r="D55" s="40" t="s">
        <v>56</v>
      </c>
      <c r="E55" s="13" t="s">
        <v>25</v>
      </c>
      <c r="F55" s="29" t="s">
        <v>55</v>
      </c>
      <c r="G55" s="30">
        <v>4.4993999999999996</v>
      </c>
      <c r="H55" s="31"/>
    </row>
    <row r="56" spans="3:10" ht="31.5" x14ac:dyDescent="0.25">
      <c r="C56" s="17"/>
      <c r="D56" s="41" t="s">
        <v>57</v>
      </c>
      <c r="E56" s="13" t="s">
        <v>25</v>
      </c>
      <c r="F56" s="29" t="s">
        <v>55</v>
      </c>
      <c r="G56" s="30">
        <v>25975.71</v>
      </c>
      <c r="H56" s="31"/>
    </row>
    <row r="57" spans="3:10" ht="31.5" x14ac:dyDescent="0.25">
      <c r="C57" s="17"/>
      <c r="D57" s="41" t="s">
        <v>167</v>
      </c>
      <c r="E57" s="13" t="s">
        <v>25</v>
      </c>
      <c r="F57" s="29" t="s">
        <v>55</v>
      </c>
      <c r="G57" s="30">
        <v>2000</v>
      </c>
      <c r="H57" s="31"/>
    </row>
    <row r="58" spans="3:10" s="26" customFormat="1" ht="15.75" x14ac:dyDescent="0.25">
      <c r="C58" s="24"/>
      <c r="D58" s="27" t="s">
        <v>58</v>
      </c>
      <c r="E58" s="13" t="s">
        <v>25</v>
      </c>
      <c r="F58" s="29" t="s">
        <v>46</v>
      </c>
      <c r="G58" s="21">
        <f>G59+G63</f>
        <v>18994.259999999998</v>
      </c>
      <c r="H58" s="25"/>
    </row>
    <row r="59" spans="3:10" ht="31.5" x14ac:dyDescent="0.25">
      <c r="C59" s="17"/>
      <c r="D59" s="27" t="s">
        <v>168</v>
      </c>
      <c r="E59" s="13" t="s">
        <v>25</v>
      </c>
      <c r="F59" s="29" t="s">
        <v>46</v>
      </c>
      <c r="G59" s="30">
        <f>G60+G61+G62</f>
        <v>18994.259999999998</v>
      </c>
      <c r="H59" s="31"/>
    </row>
    <row r="60" spans="3:10" ht="31.5" x14ac:dyDescent="0.25">
      <c r="C60" s="17"/>
      <c r="D60" s="27" t="s">
        <v>59</v>
      </c>
      <c r="E60" s="13" t="s">
        <v>25</v>
      </c>
      <c r="F60" s="29" t="s">
        <v>46</v>
      </c>
      <c r="G60" s="30">
        <v>18994.259999999998</v>
      </c>
      <c r="H60" s="31"/>
    </row>
    <row r="61" spans="3:10" ht="47.25" x14ac:dyDescent="0.25">
      <c r="C61" s="17"/>
      <c r="D61" s="27" t="s">
        <v>60</v>
      </c>
      <c r="E61" s="13" t="s">
        <v>25</v>
      </c>
      <c r="F61" s="29" t="s">
        <v>46</v>
      </c>
      <c r="G61" s="30">
        <v>0</v>
      </c>
      <c r="H61" s="31"/>
    </row>
    <row r="62" spans="3:10" ht="31.5" x14ac:dyDescent="0.25">
      <c r="C62" s="17"/>
      <c r="D62" s="42" t="s">
        <v>61</v>
      </c>
      <c r="E62" s="13" t="s">
        <v>25</v>
      </c>
      <c r="F62" s="29" t="s">
        <v>46</v>
      </c>
      <c r="G62" s="30">
        <v>0</v>
      </c>
      <c r="H62" s="31"/>
    </row>
    <row r="63" spans="3:10" ht="47.25" x14ac:dyDescent="0.25">
      <c r="C63" s="17"/>
      <c r="D63" s="42" t="s">
        <v>62</v>
      </c>
      <c r="E63" s="13" t="s">
        <v>25</v>
      </c>
      <c r="F63" s="29" t="s">
        <v>46</v>
      </c>
      <c r="G63" s="30">
        <v>0</v>
      </c>
      <c r="H63" s="31"/>
    </row>
    <row r="64" spans="3:10" s="26" customFormat="1" ht="31.5" x14ac:dyDescent="0.25">
      <c r="C64" s="24"/>
      <c r="D64" s="27" t="s">
        <v>169</v>
      </c>
      <c r="E64" s="13" t="s">
        <v>25</v>
      </c>
      <c r="F64" s="29" t="s">
        <v>63</v>
      </c>
      <c r="G64" s="30">
        <v>1000</v>
      </c>
      <c r="H64" s="25"/>
    </row>
    <row r="65" spans="1:8" s="26" customFormat="1" ht="15.75" x14ac:dyDescent="0.25">
      <c r="C65" s="24"/>
      <c r="D65" s="27" t="s">
        <v>64</v>
      </c>
      <c r="E65" s="13" t="s">
        <v>25</v>
      </c>
      <c r="F65" s="29" t="s">
        <v>63</v>
      </c>
      <c r="G65" s="30">
        <v>953</v>
      </c>
      <c r="H65" s="25"/>
    </row>
    <row r="66" spans="1:8" ht="15.75" x14ac:dyDescent="0.25">
      <c r="C66" s="24" t="s">
        <v>65</v>
      </c>
      <c r="D66" s="18" t="s">
        <v>66</v>
      </c>
      <c r="E66" s="19" t="s">
        <v>52</v>
      </c>
      <c r="F66" s="20" t="s">
        <v>14</v>
      </c>
      <c r="G66" s="21">
        <f>G67+G73+G76</f>
        <v>101502.22734000001</v>
      </c>
      <c r="H66" s="31"/>
    </row>
    <row r="67" spans="1:8" ht="47.25" x14ac:dyDescent="0.25">
      <c r="C67" s="17"/>
      <c r="D67" s="27" t="s">
        <v>170</v>
      </c>
      <c r="E67" s="13" t="s">
        <v>52</v>
      </c>
      <c r="F67" s="29" t="s">
        <v>17</v>
      </c>
      <c r="G67" s="30">
        <f>G68+G69+G70+G71+G72</f>
        <v>30137.663</v>
      </c>
      <c r="H67" s="30"/>
    </row>
    <row r="68" spans="1:8" ht="31.5" x14ac:dyDescent="0.25">
      <c r="C68" s="17"/>
      <c r="D68" s="43" t="s">
        <v>67</v>
      </c>
      <c r="E68" s="13" t="s">
        <v>52</v>
      </c>
      <c r="F68" s="29" t="s">
        <v>17</v>
      </c>
      <c r="G68" s="30">
        <v>4678.79</v>
      </c>
      <c r="H68" s="31"/>
    </row>
    <row r="69" spans="1:8" ht="31.5" x14ac:dyDescent="0.25">
      <c r="C69" s="17"/>
      <c r="D69" s="43" t="s">
        <v>68</v>
      </c>
      <c r="E69" s="13" t="s">
        <v>52</v>
      </c>
      <c r="F69" s="29" t="s">
        <v>17</v>
      </c>
      <c r="G69" s="30">
        <v>10788.215</v>
      </c>
      <c r="H69" s="31"/>
    </row>
    <row r="70" spans="1:8" ht="78.75" x14ac:dyDescent="0.25">
      <c r="C70" s="17"/>
      <c r="D70" s="44" t="s">
        <v>69</v>
      </c>
      <c r="E70" s="13" t="s">
        <v>52</v>
      </c>
      <c r="F70" s="29" t="s">
        <v>17</v>
      </c>
      <c r="G70" s="30">
        <v>3308</v>
      </c>
      <c r="H70" s="31"/>
    </row>
    <row r="71" spans="1:8" ht="31.5" x14ac:dyDescent="0.25">
      <c r="A71" s="45"/>
      <c r="B71" s="45"/>
      <c r="C71" s="17"/>
      <c r="D71" s="43" t="s">
        <v>70</v>
      </c>
      <c r="E71" s="13" t="s">
        <v>52</v>
      </c>
      <c r="F71" s="29" t="s">
        <v>17</v>
      </c>
      <c r="G71" s="30">
        <v>11362.657999999999</v>
      </c>
      <c r="H71" s="31"/>
    </row>
    <row r="72" spans="1:8" ht="15.75" x14ac:dyDescent="0.25">
      <c r="A72" s="45"/>
      <c r="B72" s="45"/>
      <c r="C72" s="17"/>
      <c r="D72" s="43" t="s">
        <v>71</v>
      </c>
      <c r="E72" s="13" t="s">
        <v>52</v>
      </c>
      <c r="F72" s="29" t="s">
        <v>17</v>
      </c>
      <c r="G72" s="30">
        <v>0</v>
      </c>
      <c r="H72" s="31"/>
    </row>
    <row r="73" spans="1:8" s="26" customFormat="1" ht="15.75" x14ac:dyDescent="0.25">
      <c r="A73" s="46"/>
      <c r="B73" s="46"/>
      <c r="C73" s="47"/>
      <c r="D73" s="16" t="s">
        <v>72</v>
      </c>
      <c r="E73" s="19" t="s">
        <v>52</v>
      </c>
      <c r="F73" s="20" t="s">
        <v>19</v>
      </c>
      <c r="G73" s="21">
        <f>G74+G75</f>
        <v>2720</v>
      </c>
      <c r="H73" s="25"/>
    </row>
    <row r="74" spans="1:8" ht="63" x14ac:dyDescent="0.25">
      <c r="A74" s="45"/>
      <c r="B74" s="45"/>
      <c r="C74" s="48"/>
      <c r="D74" s="49" t="s">
        <v>171</v>
      </c>
      <c r="E74" s="13" t="s">
        <v>52</v>
      </c>
      <c r="F74" s="29" t="s">
        <v>19</v>
      </c>
      <c r="G74" s="30">
        <v>2000</v>
      </c>
      <c r="H74" s="31"/>
    </row>
    <row r="75" spans="1:8" ht="31.5" x14ac:dyDescent="0.25">
      <c r="A75" s="45"/>
      <c r="B75" s="45"/>
      <c r="C75" s="48"/>
      <c r="D75" s="27" t="s">
        <v>172</v>
      </c>
      <c r="E75" s="13" t="s">
        <v>52</v>
      </c>
      <c r="F75" s="29" t="s">
        <v>19</v>
      </c>
      <c r="G75" s="30">
        <v>720</v>
      </c>
      <c r="H75" s="31"/>
    </row>
    <row r="76" spans="1:8" s="26" customFormat="1" ht="15.75" x14ac:dyDescent="0.25">
      <c r="A76" s="46"/>
      <c r="B76" s="46"/>
      <c r="C76" s="47"/>
      <c r="D76" s="18" t="s">
        <v>73</v>
      </c>
      <c r="E76" s="19" t="s">
        <v>52</v>
      </c>
      <c r="F76" s="20" t="s">
        <v>21</v>
      </c>
      <c r="G76" s="50">
        <f>G77+G78+G79+G80+G81+G82+G83+G87+G88+G86</f>
        <v>68644.564340000012</v>
      </c>
      <c r="H76" s="25"/>
    </row>
    <row r="77" spans="1:8" ht="15.75" x14ac:dyDescent="0.25">
      <c r="A77" s="45"/>
      <c r="B77" s="45"/>
      <c r="C77" s="17"/>
      <c r="D77" s="27" t="s">
        <v>74</v>
      </c>
      <c r="E77" s="13" t="s">
        <v>52</v>
      </c>
      <c r="F77" s="29" t="s">
        <v>21</v>
      </c>
      <c r="G77" s="30">
        <v>8872.94</v>
      </c>
      <c r="H77" s="31"/>
    </row>
    <row r="78" spans="1:8" ht="15.75" x14ac:dyDescent="0.25">
      <c r="C78" s="51"/>
      <c r="D78" s="27" t="s">
        <v>75</v>
      </c>
      <c r="E78" s="13" t="s">
        <v>52</v>
      </c>
      <c r="F78" s="29" t="s">
        <v>21</v>
      </c>
      <c r="G78" s="30">
        <v>8023.4</v>
      </c>
      <c r="H78" s="31"/>
    </row>
    <row r="79" spans="1:8" ht="15.75" x14ac:dyDescent="0.25">
      <c r="C79" s="17"/>
      <c r="D79" s="27" t="s">
        <v>76</v>
      </c>
      <c r="E79" s="13" t="s">
        <v>52</v>
      </c>
      <c r="F79" s="29" t="s">
        <v>21</v>
      </c>
      <c r="G79" s="30">
        <v>2666</v>
      </c>
      <c r="H79" s="31"/>
    </row>
    <row r="80" spans="1:8" ht="31.5" x14ac:dyDescent="0.25">
      <c r="C80" s="17"/>
      <c r="D80" s="27" t="s">
        <v>77</v>
      </c>
      <c r="E80" s="13" t="s">
        <v>52</v>
      </c>
      <c r="F80" s="29" t="s">
        <v>21</v>
      </c>
      <c r="G80" s="30">
        <v>14810.6</v>
      </c>
      <c r="H80" s="31"/>
    </row>
    <row r="81" spans="3:8" ht="31.5" x14ac:dyDescent="0.25">
      <c r="C81" s="17"/>
      <c r="D81" s="27" t="s">
        <v>78</v>
      </c>
      <c r="E81" s="13" t="s">
        <v>52</v>
      </c>
      <c r="F81" s="29" t="s">
        <v>21</v>
      </c>
      <c r="G81" s="30">
        <v>389.64699999999999</v>
      </c>
      <c r="H81" s="31"/>
    </row>
    <row r="82" spans="3:8" ht="31.5" x14ac:dyDescent="0.25">
      <c r="C82" s="17"/>
      <c r="D82" s="27" t="s">
        <v>173</v>
      </c>
      <c r="E82" s="13" t="s">
        <v>52</v>
      </c>
      <c r="F82" s="29" t="s">
        <v>21</v>
      </c>
      <c r="G82" s="30">
        <v>500</v>
      </c>
      <c r="H82" s="31"/>
    </row>
    <row r="83" spans="3:8" ht="31.5" x14ac:dyDescent="0.25">
      <c r="C83" s="17"/>
      <c r="D83" s="27" t="s">
        <v>79</v>
      </c>
      <c r="E83" s="13" t="s">
        <v>52</v>
      </c>
      <c r="F83" s="29" t="s">
        <v>21</v>
      </c>
      <c r="G83" s="30">
        <f>G84+G85</f>
        <v>4100</v>
      </c>
      <c r="H83" s="31"/>
    </row>
    <row r="84" spans="3:8" s="26" customFormat="1" ht="31.5" x14ac:dyDescent="0.25">
      <c r="C84" s="24"/>
      <c r="D84" s="27" t="s">
        <v>80</v>
      </c>
      <c r="E84" s="13" t="s">
        <v>52</v>
      </c>
      <c r="F84" s="29" t="s">
        <v>21</v>
      </c>
      <c r="G84" s="30">
        <v>3300</v>
      </c>
      <c r="H84" s="25"/>
    </row>
    <row r="85" spans="3:8" s="26" customFormat="1" ht="15.75" x14ac:dyDescent="0.25">
      <c r="C85" s="24"/>
      <c r="D85" s="27" t="s">
        <v>81</v>
      </c>
      <c r="E85" s="13" t="s">
        <v>52</v>
      </c>
      <c r="F85" s="29" t="s">
        <v>21</v>
      </c>
      <c r="G85" s="30">
        <v>800</v>
      </c>
      <c r="H85" s="25"/>
    </row>
    <row r="86" spans="3:8" s="26" customFormat="1" ht="31.5" x14ac:dyDescent="0.25">
      <c r="C86" s="24"/>
      <c r="D86" s="27" t="s">
        <v>82</v>
      </c>
      <c r="E86" s="13" t="s">
        <v>52</v>
      </c>
      <c r="F86" s="29" t="s">
        <v>21</v>
      </c>
      <c r="G86" s="30">
        <v>200</v>
      </c>
      <c r="H86" s="25"/>
    </row>
    <row r="87" spans="3:8" s="26" customFormat="1" ht="31.5" x14ac:dyDescent="0.25">
      <c r="C87" s="24"/>
      <c r="D87" s="40" t="s">
        <v>83</v>
      </c>
      <c r="E87" s="13" t="s">
        <v>84</v>
      </c>
      <c r="F87" s="29" t="s">
        <v>21</v>
      </c>
      <c r="G87" s="30">
        <v>9888.0616499999996</v>
      </c>
      <c r="H87" s="25"/>
    </row>
    <row r="88" spans="3:8" s="26" customFormat="1" ht="47.25" x14ac:dyDescent="0.25">
      <c r="C88" s="24"/>
      <c r="D88" s="38" t="s">
        <v>85</v>
      </c>
      <c r="E88" s="13" t="s">
        <v>84</v>
      </c>
      <c r="F88" s="29" t="s">
        <v>21</v>
      </c>
      <c r="G88" s="30">
        <v>19193.915690000002</v>
      </c>
      <c r="H88" s="25"/>
    </row>
    <row r="89" spans="3:8" ht="15.75" x14ac:dyDescent="0.25">
      <c r="C89" s="24" t="s">
        <v>86</v>
      </c>
      <c r="D89" s="18" t="s">
        <v>87</v>
      </c>
      <c r="E89" s="19" t="s">
        <v>27</v>
      </c>
      <c r="F89" s="20" t="s">
        <v>52</v>
      </c>
      <c r="G89" s="21">
        <v>500</v>
      </c>
      <c r="H89" s="31"/>
    </row>
    <row r="90" spans="3:8" ht="15.75" x14ac:dyDescent="0.25">
      <c r="C90" s="17"/>
      <c r="D90" s="27" t="s">
        <v>88</v>
      </c>
      <c r="E90" s="13" t="s">
        <v>27</v>
      </c>
      <c r="F90" s="29" t="s">
        <v>52</v>
      </c>
      <c r="G90" s="30">
        <v>500</v>
      </c>
      <c r="H90" s="31"/>
    </row>
    <row r="91" spans="3:8" ht="15.75" x14ac:dyDescent="0.25">
      <c r="C91" s="24" t="s">
        <v>89</v>
      </c>
      <c r="D91" s="18" t="s">
        <v>90</v>
      </c>
      <c r="E91" s="19" t="s">
        <v>91</v>
      </c>
      <c r="F91" s="20" t="s">
        <v>92</v>
      </c>
      <c r="G91" s="21">
        <f>SUM(G92:G111)</f>
        <v>643753.68964999996</v>
      </c>
      <c r="H91" s="31"/>
    </row>
    <row r="92" spans="3:8" ht="31.5" x14ac:dyDescent="0.25">
      <c r="C92" s="17"/>
      <c r="D92" s="27" t="s">
        <v>174</v>
      </c>
      <c r="E92" s="13"/>
      <c r="F92" s="29"/>
      <c r="G92" s="30"/>
      <c r="H92" s="31"/>
    </row>
    <row r="93" spans="3:8" ht="31.5" x14ac:dyDescent="0.25">
      <c r="C93" s="17"/>
      <c r="D93" s="27" t="s">
        <v>175</v>
      </c>
      <c r="E93" s="13" t="s">
        <v>91</v>
      </c>
      <c r="F93" s="29" t="s">
        <v>17</v>
      </c>
      <c r="G93" s="30">
        <v>132140.79</v>
      </c>
      <c r="H93" s="31"/>
    </row>
    <row r="94" spans="3:8" ht="31.5" x14ac:dyDescent="0.25">
      <c r="C94" s="17"/>
      <c r="D94" s="27" t="s">
        <v>176</v>
      </c>
      <c r="E94" s="13" t="s">
        <v>91</v>
      </c>
      <c r="F94" s="29" t="s">
        <v>19</v>
      </c>
      <c r="G94" s="30">
        <v>120718.21</v>
      </c>
      <c r="H94" s="31"/>
    </row>
    <row r="95" spans="3:8" ht="31.5" x14ac:dyDescent="0.25">
      <c r="C95" s="17"/>
      <c r="D95" s="27" t="s">
        <v>177</v>
      </c>
      <c r="E95" s="13" t="s">
        <v>91</v>
      </c>
      <c r="F95" s="29" t="s">
        <v>19</v>
      </c>
      <c r="G95" s="30">
        <v>0</v>
      </c>
      <c r="H95" s="31"/>
    </row>
    <row r="96" spans="3:8" ht="31.5" x14ac:dyDescent="0.25">
      <c r="C96" s="17"/>
      <c r="D96" s="27" t="s">
        <v>178</v>
      </c>
      <c r="E96" s="13" t="s">
        <v>91</v>
      </c>
      <c r="F96" s="29" t="s">
        <v>21</v>
      </c>
      <c r="G96" s="30">
        <v>25375.51</v>
      </c>
      <c r="H96" s="31"/>
    </row>
    <row r="97" spans="3:8" ht="31.5" x14ac:dyDescent="0.25">
      <c r="C97" s="17"/>
      <c r="D97" s="27" t="s">
        <v>179</v>
      </c>
      <c r="E97" s="13" t="s">
        <v>91</v>
      </c>
      <c r="F97" s="29" t="s">
        <v>91</v>
      </c>
      <c r="G97" s="30">
        <v>6084.62</v>
      </c>
      <c r="H97" s="31"/>
    </row>
    <row r="98" spans="3:8" ht="15.75" x14ac:dyDescent="0.25">
      <c r="C98" s="17"/>
      <c r="D98" s="27" t="s">
        <v>180</v>
      </c>
      <c r="E98" s="13" t="s">
        <v>91</v>
      </c>
      <c r="F98" s="29" t="s">
        <v>91</v>
      </c>
      <c r="G98" s="30">
        <v>700</v>
      </c>
      <c r="H98" s="31"/>
    </row>
    <row r="99" spans="3:8" ht="31.5" x14ac:dyDescent="0.25">
      <c r="C99" s="17"/>
      <c r="D99" s="27" t="s">
        <v>181</v>
      </c>
      <c r="E99" s="13" t="s">
        <v>91</v>
      </c>
      <c r="F99" s="29" t="s">
        <v>91</v>
      </c>
      <c r="G99" s="30">
        <v>1500</v>
      </c>
      <c r="H99" s="31"/>
    </row>
    <row r="100" spans="3:8" ht="47.25" x14ac:dyDescent="0.25">
      <c r="C100" s="17"/>
      <c r="D100" s="52" t="s">
        <v>182</v>
      </c>
      <c r="E100" s="13" t="s">
        <v>91</v>
      </c>
      <c r="F100" s="29" t="s">
        <v>91</v>
      </c>
      <c r="G100" s="30">
        <v>10</v>
      </c>
      <c r="H100" s="31"/>
    </row>
    <row r="101" spans="3:8" ht="47.25" x14ac:dyDescent="0.25">
      <c r="C101" s="17"/>
      <c r="D101" s="27" t="s">
        <v>183</v>
      </c>
      <c r="E101" s="13" t="s">
        <v>91</v>
      </c>
      <c r="F101" s="29" t="s">
        <v>21</v>
      </c>
      <c r="G101" s="30">
        <v>30482.027999999998</v>
      </c>
      <c r="H101" s="31"/>
    </row>
    <row r="102" spans="3:8" ht="47.25" x14ac:dyDescent="0.25">
      <c r="C102" s="17"/>
      <c r="D102" s="40" t="s">
        <v>152</v>
      </c>
      <c r="E102" s="13" t="s">
        <v>91</v>
      </c>
      <c r="F102" s="29" t="s">
        <v>21</v>
      </c>
      <c r="G102" s="30">
        <v>207.26065</v>
      </c>
      <c r="H102" s="31"/>
    </row>
    <row r="103" spans="3:8" ht="63" x14ac:dyDescent="0.25">
      <c r="C103" s="17"/>
      <c r="D103" s="27" t="s">
        <v>93</v>
      </c>
      <c r="E103" s="13" t="s">
        <v>91</v>
      </c>
      <c r="F103" s="29" t="s">
        <v>17</v>
      </c>
      <c r="G103" s="30">
        <v>121508.86199999999</v>
      </c>
      <c r="H103" s="31"/>
    </row>
    <row r="104" spans="3:8" ht="47.25" x14ac:dyDescent="0.25">
      <c r="C104" s="17"/>
      <c r="D104" s="27" t="s">
        <v>94</v>
      </c>
      <c r="E104" s="13" t="s">
        <v>95</v>
      </c>
      <c r="F104" s="29" t="s">
        <v>19</v>
      </c>
      <c r="G104" s="30">
        <v>22907.5</v>
      </c>
      <c r="H104" s="31"/>
    </row>
    <row r="105" spans="3:8" ht="47.25" x14ac:dyDescent="0.25">
      <c r="C105" s="17"/>
      <c r="D105" s="27" t="s">
        <v>96</v>
      </c>
      <c r="E105" s="13" t="s">
        <v>91</v>
      </c>
      <c r="F105" s="29" t="s">
        <v>19</v>
      </c>
      <c r="G105" s="30">
        <v>138845.908</v>
      </c>
      <c r="H105" s="31"/>
    </row>
    <row r="106" spans="3:8" ht="47.25" x14ac:dyDescent="0.25">
      <c r="C106" s="17"/>
      <c r="D106" s="53" t="s">
        <v>97</v>
      </c>
      <c r="E106" s="13" t="s">
        <v>91</v>
      </c>
      <c r="F106" s="29" t="s">
        <v>19</v>
      </c>
      <c r="G106" s="30">
        <v>18135</v>
      </c>
      <c r="H106" s="31"/>
    </row>
    <row r="107" spans="3:8" ht="31.5" x14ac:dyDescent="0.25">
      <c r="C107" s="17"/>
      <c r="D107" s="27" t="s">
        <v>98</v>
      </c>
      <c r="E107" s="13" t="s">
        <v>91</v>
      </c>
      <c r="F107" s="29" t="s">
        <v>91</v>
      </c>
      <c r="G107" s="30">
        <v>0</v>
      </c>
      <c r="H107" s="31"/>
    </row>
    <row r="108" spans="3:8" ht="15.75" x14ac:dyDescent="0.25">
      <c r="C108" s="17"/>
      <c r="D108" s="27" t="s">
        <v>99</v>
      </c>
      <c r="E108" s="13"/>
      <c r="F108" s="29"/>
      <c r="G108" s="30"/>
      <c r="H108" s="31"/>
    </row>
    <row r="109" spans="3:8" ht="63" x14ac:dyDescent="0.25">
      <c r="C109" s="17"/>
      <c r="D109" s="27" t="s">
        <v>100</v>
      </c>
      <c r="E109" s="13" t="s">
        <v>91</v>
      </c>
      <c r="F109" s="29" t="s">
        <v>46</v>
      </c>
      <c r="G109" s="30">
        <v>3486.55</v>
      </c>
      <c r="H109" s="31"/>
    </row>
    <row r="110" spans="3:8" ht="47.25" x14ac:dyDescent="0.25">
      <c r="C110" s="17"/>
      <c r="D110" s="27" t="s">
        <v>101</v>
      </c>
      <c r="E110" s="13" t="s">
        <v>91</v>
      </c>
      <c r="F110" s="29" t="s">
        <v>46</v>
      </c>
      <c r="G110" s="30">
        <v>19768.52</v>
      </c>
      <c r="H110" s="31"/>
    </row>
    <row r="111" spans="3:8" ht="31.5" x14ac:dyDescent="0.25">
      <c r="C111" s="17"/>
      <c r="D111" s="40" t="s">
        <v>102</v>
      </c>
      <c r="E111" s="13" t="s">
        <v>91</v>
      </c>
      <c r="F111" s="29" t="s">
        <v>46</v>
      </c>
      <c r="G111" s="30">
        <v>1882.931</v>
      </c>
      <c r="H111" s="31"/>
    </row>
    <row r="112" spans="3:8" ht="15.75" x14ac:dyDescent="0.25">
      <c r="C112" s="24" t="s">
        <v>103</v>
      </c>
      <c r="D112" s="18" t="s">
        <v>104</v>
      </c>
      <c r="E112" s="19" t="s">
        <v>55</v>
      </c>
      <c r="F112" s="20" t="s">
        <v>14</v>
      </c>
      <c r="G112" s="21">
        <f>SUM(G113:G123)</f>
        <v>79425.399999999994</v>
      </c>
      <c r="H112" s="31"/>
    </row>
    <row r="113" spans="3:8" ht="31.5" x14ac:dyDescent="0.25">
      <c r="C113" s="17"/>
      <c r="D113" s="27" t="s">
        <v>186</v>
      </c>
      <c r="E113" s="13" t="s">
        <v>55</v>
      </c>
      <c r="F113" s="29" t="s">
        <v>14</v>
      </c>
      <c r="G113" s="30"/>
      <c r="H113" s="31"/>
    </row>
    <row r="114" spans="3:8" ht="31.5" x14ac:dyDescent="0.25">
      <c r="C114" s="17"/>
      <c r="D114" s="37" t="s">
        <v>184</v>
      </c>
      <c r="E114" s="13" t="s">
        <v>105</v>
      </c>
      <c r="F114" s="29" t="s">
        <v>17</v>
      </c>
      <c r="G114" s="30">
        <v>33881.4</v>
      </c>
      <c r="H114" s="31"/>
    </row>
    <row r="115" spans="3:8" ht="15.75" x14ac:dyDescent="0.25">
      <c r="C115" s="17"/>
      <c r="D115" s="37" t="s">
        <v>106</v>
      </c>
      <c r="E115" s="13" t="s">
        <v>55</v>
      </c>
      <c r="F115" s="29" t="s">
        <v>17</v>
      </c>
      <c r="G115" s="30"/>
      <c r="H115" s="31"/>
    </row>
    <row r="116" spans="3:8" ht="31.5" x14ac:dyDescent="0.25">
      <c r="C116" s="17"/>
      <c r="D116" s="37" t="s">
        <v>185</v>
      </c>
      <c r="E116" s="13" t="s">
        <v>55</v>
      </c>
      <c r="F116" s="29" t="s">
        <v>17</v>
      </c>
      <c r="G116" s="30">
        <v>16481.248</v>
      </c>
      <c r="H116" s="31"/>
    </row>
    <row r="117" spans="3:8" ht="31.5" x14ac:dyDescent="0.25">
      <c r="C117" s="17"/>
      <c r="D117" s="37" t="s">
        <v>187</v>
      </c>
      <c r="E117" s="13" t="s">
        <v>55</v>
      </c>
      <c r="F117" s="29" t="s">
        <v>17</v>
      </c>
      <c r="G117" s="30">
        <v>4200</v>
      </c>
      <c r="H117" s="31"/>
    </row>
    <row r="118" spans="3:8" ht="63" x14ac:dyDescent="0.25">
      <c r="C118" s="17"/>
      <c r="D118" s="27" t="s">
        <v>188</v>
      </c>
      <c r="E118" s="13" t="s">
        <v>55</v>
      </c>
      <c r="F118" s="29" t="s">
        <v>17</v>
      </c>
      <c r="G118" s="30">
        <v>102</v>
      </c>
      <c r="H118" s="31"/>
    </row>
    <row r="119" spans="3:8" ht="47.25" x14ac:dyDescent="0.25">
      <c r="C119" s="17"/>
      <c r="D119" s="27" t="s">
        <v>107</v>
      </c>
      <c r="E119" s="13" t="s">
        <v>55</v>
      </c>
      <c r="F119" s="29" t="s">
        <v>17</v>
      </c>
      <c r="G119" s="30">
        <v>168.005</v>
      </c>
      <c r="H119" s="31"/>
    </row>
    <row r="120" spans="3:8" ht="31.5" x14ac:dyDescent="0.25">
      <c r="C120" s="17"/>
      <c r="D120" s="37" t="s">
        <v>189</v>
      </c>
      <c r="E120" s="13" t="s">
        <v>55</v>
      </c>
      <c r="F120" s="29" t="s">
        <v>25</v>
      </c>
      <c r="G120" s="30">
        <v>130</v>
      </c>
      <c r="H120" s="31"/>
    </row>
    <row r="121" spans="3:8" ht="31.5" hidden="1" x14ac:dyDescent="0.25">
      <c r="C121" s="17"/>
      <c r="D121" s="37" t="s">
        <v>108</v>
      </c>
      <c r="E121" s="13" t="s">
        <v>55</v>
      </c>
      <c r="F121" s="29" t="s">
        <v>109</v>
      </c>
      <c r="G121" s="30"/>
      <c r="H121" s="31"/>
    </row>
    <row r="122" spans="3:8" ht="63" x14ac:dyDescent="0.25">
      <c r="C122" s="17"/>
      <c r="D122" s="37" t="s">
        <v>110</v>
      </c>
      <c r="E122" s="13" t="s">
        <v>55</v>
      </c>
      <c r="F122" s="29" t="s">
        <v>25</v>
      </c>
      <c r="G122" s="30">
        <v>3387.136</v>
      </c>
      <c r="H122" s="31"/>
    </row>
    <row r="123" spans="3:8" ht="31.5" x14ac:dyDescent="0.25">
      <c r="C123" s="17"/>
      <c r="D123" s="37" t="s">
        <v>111</v>
      </c>
      <c r="E123" s="13" t="s">
        <v>55</v>
      </c>
      <c r="F123" s="29" t="s">
        <v>25</v>
      </c>
      <c r="G123" s="30">
        <v>21075.611000000001</v>
      </c>
      <c r="H123" s="31"/>
    </row>
    <row r="124" spans="3:8" s="26" customFormat="1" ht="15.75" x14ac:dyDescent="0.25">
      <c r="C124" s="24">
        <v>9</v>
      </c>
      <c r="D124" s="54" t="s">
        <v>112</v>
      </c>
      <c r="E124" s="19" t="s">
        <v>47</v>
      </c>
      <c r="F124" s="20" t="s">
        <v>14</v>
      </c>
      <c r="G124" s="21">
        <f>SUM(G125:G137)</f>
        <v>38894.96701</v>
      </c>
      <c r="H124" s="25"/>
    </row>
    <row r="125" spans="3:8" ht="31.5" x14ac:dyDescent="0.25">
      <c r="C125" s="17"/>
      <c r="D125" s="37" t="s">
        <v>113</v>
      </c>
      <c r="E125" s="13" t="s">
        <v>47</v>
      </c>
      <c r="F125" s="29" t="s">
        <v>17</v>
      </c>
      <c r="G125" s="30">
        <v>136</v>
      </c>
      <c r="H125" s="31"/>
    </row>
    <row r="126" spans="3:8" ht="31.5" x14ac:dyDescent="0.25">
      <c r="C126" s="17"/>
      <c r="D126" s="37" t="s">
        <v>190</v>
      </c>
      <c r="E126" s="13" t="s">
        <v>47</v>
      </c>
      <c r="F126" s="29" t="s">
        <v>21</v>
      </c>
      <c r="G126" s="30">
        <v>1300</v>
      </c>
      <c r="H126" s="31"/>
    </row>
    <row r="127" spans="3:8" ht="31.5" x14ac:dyDescent="0.25">
      <c r="C127" s="17"/>
      <c r="D127" s="38" t="s">
        <v>114</v>
      </c>
      <c r="E127" s="13" t="s">
        <v>47</v>
      </c>
      <c r="F127" s="29" t="s">
        <v>21</v>
      </c>
      <c r="G127" s="30">
        <v>3658.4474500000001</v>
      </c>
      <c r="H127" s="31"/>
    </row>
    <row r="128" spans="3:8" ht="63" x14ac:dyDescent="0.25">
      <c r="C128" s="17"/>
      <c r="D128" s="27" t="s">
        <v>115</v>
      </c>
      <c r="E128" s="13" t="s">
        <v>47</v>
      </c>
      <c r="F128" s="29" t="s">
        <v>21</v>
      </c>
      <c r="G128" s="30">
        <v>4380</v>
      </c>
      <c r="H128" s="31"/>
    </row>
    <row r="129" spans="3:8" ht="31.5" x14ac:dyDescent="0.25">
      <c r="C129" s="17"/>
      <c r="D129" s="27" t="s">
        <v>191</v>
      </c>
      <c r="E129" s="13">
        <v>10</v>
      </c>
      <c r="F129" s="29" t="s">
        <v>116</v>
      </c>
      <c r="G129" s="30">
        <v>5</v>
      </c>
      <c r="H129" s="31"/>
    </row>
    <row r="130" spans="3:8" ht="47.25" hidden="1" x14ac:dyDescent="0.25">
      <c r="C130" s="17"/>
      <c r="D130" s="27" t="s">
        <v>117</v>
      </c>
      <c r="E130" s="13" t="s">
        <v>47</v>
      </c>
      <c r="F130" s="29" t="s">
        <v>25</v>
      </c>
      <c r="G130" s="30">
        <v>0</v>
      </c>
      <c r="H130" s="31"/>
    </row>
    <row r="131" spans="3:8" ht="78.75" x14ac:dyDescent="0.25">
      <c r="C131" s="17"/>
      <c r="D131" s="27" t="s">
        <v>118</v>
      </c>
      <c r="E131" s="13" t="s">
        <v>47</v>
      </c>
      <c r="F131" s="29" t="s">
        <v>25</v>
      </c>
      <c r="G131" s="30">
        <v>934.47900000000004</v>
      </c>
      <c r="H131" s="31"/>
    </row>
    <row r="132" spans="3:8" ht="47.25" x14ac:dyDescent="0.25">
      <c r="C132" s="17"/>
      <c r="D132" s="38" t="s">
        <v>119</v>
      </c>
      <c r="E132" s="13" t="s">
        <v>47</v>
      </c>
      <c r="F132" s="29" t="s">
        <v>25</v>
      </c>
      <c r="G132" s="30">
        <v>16498.497599999999</v>
      </c>
      <c r="H132" s="31"/>
    </row>
    <row r="133" spans="3:8" ht="47.25" x14ac:dyDescent="0.25">
      <c r="C133" s="17"/>
      <c r="D133" s="38" t="s">
        <v>120</v>
      </c>
      <c r="E133" s="13" t="s">
        <v>121</v>
      </c>
      <c r="F133" s="29" t="s">
        <v>116</v>
      </c>
      <c r="G133" s="30">
        <v>442.13116000000002</v>
      </c>
      <c r="H133" s="31"/>
    </row>
    <row r="134" spans="3:8" ht="63" x14ac:dyDescent="0.25">
      <c r="C134" s="17"/>
      <c r="D134" s="38" t="s">
        <v>122</v>
      </c>
      <c r="E134" s="13" t="s">
        <v>121</v>
      </c>
      <c r="F134" s="29" t="s">
        <v>116</v>
      </c>
      <c r="G134" s="30">
        <v>11140.4118</v>
      </c>
      <c r="H134" s="31"/>
    </row>
    <row r="135" spans="3:8" ht="15.75" x14ac:dyDescent="0.25">
      <c r="C135" s="17"/>
      <c r="D135" s="27" t="s">
        <v>192</v>
      </c>
      <c r="E135" s="13" t="s">
        <v>47</v>
      </c>
      <c r="F135" s="29" t="s">
        <v>27</v>
      </c>
      <c r="G135" s="30">
        <v>0</v>
      </c>
      <c r="H135" s="31"/>
    </row>
    <row r="136" spans="3:8" ht="15.75" x14ac:dyDescent="0.25">
      <c r="C136" s="17"/>
      <c r="D136" s="27" t="s">
        <v>123</v>
      </c>
      <c r="E136" s="13" t="s">
        <v>47</v>
      </c>
      <c r="F136" s="29" t="s">
        <v>27</v>
      </c>
      <c r="G136" s="30">
        <v>250</v>
      </c>
      <c r="H136" s="31"/>
    </row>
    <row r="137" spans="3:8" ht="47.25" x14ac:dyDescent="0.25">
      <c r="C137" s="17"/>
      <c r="D137" s="27" t="s">
        <v>193</v>
      </c>
      <c r="E137" s="13" t="s">
        <v>47</v>
      </c>
      <c r="F137" s="29" t="s">
        <v>27</v>
      </c>
      <c r="G137" s="30">
        <v>150</v>
      </c>
      <c r="H137" s="31"/>
    </row>
    <row r="138" spans="3:8" ht="15.75" x14ac:dyDescent="0.25">
      <c r="C138" s="24" t="s">
        <v>124</v>
      </c>
      <c r="D138" s="18" t="s">
        <v>125</v>
      </c>
      <c r="E138" s="19">
        <v>11</v>
      </c>
      <c r="F138" s="20" t="s">
        <v>14</v>
      </c>
      <c r="G138" s="21">
        <f>SUM(G141:G144:G145:G146:G140)</f>
        <v>58949.486999999994</v>
      </c>
      <c r="H138" s="31"/>
    </row>
    <row r="139" spans="3:8" ht="31.5" x14ac:dyDescent="0.25">
      <c r="C139" s="17"/>
      <c r="D139" s="18" t="s">
        <v>194</v>
      </c>
      <c r="E139" s="19"/>
      <c r="F139" s="20"/>
      <c r="G139" s="21"/>
      <c r="H139" s="31"/>
    </row>
    <row r="140" spans="3:8" ht="31.5" x14ac:dyDescent="0.25">
      <c r="C140" s="17"/>
      <c r="D140" s="38" t="s">
        <v>126</v>
      </c>
      <c r="E140" s="13">
        <v>11</v>
      </c>
      <c r="F140" s="29" t="s">
        <v>19</v>
      </c>
      <c r="G140" s="30">
        <v>29254.84</v>
      </c>
      <c r="H140" s="31"/>
    </row>
    <row r="141" spans="3:8" ht="15.75" x14ac:dyDescent="0.25">
      <c r="C141" s="17"/>
      <c r="D141" s="27" t="s">
        <v>127</v>
      </c>
      <c r="E141" s="13">
        <v>11</v>
      </c>
      <c r="F141" s="29" t="s">
        <v>19</v>
      </c>
      <c r="G141" s="30">
        <v>8253.2870000000003</v>
      </c>
      <c r="H141" s="31"/>
    </row>
    <row r="142" spans="3:8" ht="31.5" x14ac:dyDescent="0.25">
      <c r="C142" s="17"/>
      <c r="D142" s="27" t="s">
        <v>128</v>
      </c>
      <c r="E142" s="13">
        <v>11</v>
      </c>
      <c r="F142" s="29" t="s">
        <v>19</v>
      </c>
      <c r="G142" s="30">
        <v>0</v>
      </c>
      <c r="H142" s="31"/>
    </row>
    <row r="143" spans="3:8" ht="31.5" x14ac:dyDescent="0.25">
      <c r="C143" s="17"/>
      <c r="D143" s="27" t="s">
        <v>195</v>
      </c>
      <c r="E143" s="13">
        <v>11</v>
      </c>
      <c r="F143" s="29" t="s">
        <v>19</v>
      </c>
      <c r="G143" s="30">
        <v>7070.8950000000004</v>
      </c>
      <c r="H143" s="31"/>
    </row>
    <row r="144" spans="3:8" ht="15.75" x14ac:dyDescent="0.25">
      <c r="C144" s="17"/>
      <c r="D144" s="37" t="s">
        <v>129</v>
      </c>
      <c r="E144" s="13">
        <v>11</v>
      </c>
      <c r="F144" s="29" t="s">
        <v>19</v>
      </c>
      <c r="G144" s="30">
        <v>13000</v>
      </c>
      <c r="H144" s="31"/>
    </row>
    <row r="145" spans="3:8" ht="31.5" hidden="1" x14ac:dyDescent="0.25">
      <c r="C145" s="17"/>
      <c r="D145" s="27" t="s">
        <v>38</v>
      </c>
      <c r="E145" s="13">
        <v>11</v>
      </c>
      <c r="F145" s="29" t="s">
        <v>19</v>
      </c>
      <c r="G145" s="30">
        <v>0</v>
      </c>
      <c r="H145" s="31"/>
    </row>
    <row r="146" spans="3:8" ht="63" x14ac:dyDescent="0.25">
      <c r="C146" s="17"/>
      <c r="D146" s="37" t="s">
        <v>130</v>
      </c>
      <c r="E146" s="13">
        <v>11</v>
      </c>
      <c r="F146" s="29" t="s">
        <v>52</v>
      </c>
      <c r="G146" s="30">
        <v>1370.4649999999999</v>
      </c>
      <c r="H146" s="31"/>
    </row>
    <row r="147" spans="3:8" ht="15.75" x14ac:dyDescent="0.25">
      <c r="C147" s="24" t="s">
        <v>131</v>
      </c>
      <c r="D147" s="18" t="s">
        <v>132</v>
      </c>
      <c r="E147" s="19">
        <v>12</v>
      </c>
      <c r="F147" s="20" t="s">
        <v>14</v>
      </c>
      <c r="G147" s="21">
        <f>G148</f>
        <v>3000</v>
      </c>
      <c r="H147" s="31"/>
    </row>
    <row r="148" spans="3:8" ht="63" x14ac:dyDescent="0.25">
      <c r="C148" s="17"/>
      <c r="D148" s="37" t="s">
        <v>133</v>
      </c>
      <c r="E148" s="13">
        <v>12</v>
      </c>
      <c r="F148" s="29" t="s">
        <v>21</v>
      </c>
      <c r="G148" s="30">
        <v>3000</v>
      </c>
      <c r="H148" s="31"/>
    </row>
    <row r="149" spans="3:8" ht="31.5" x14ac:dyDescent="0.25">
      <c r="C149" s="24" t="s">
        <v>134</v>
      </c>
      <c r="D149" s="18" t="s">
        <v>135</v>
      </c>
      <c r="E149" s="19">
        <v>13</v>
      </c>
      <c r="F149" s="20" t="s">
        <v>17</v>
      </c>
      <c r="G149" s="21">
        <f>G150</f>
        <v>800</v>
      </c>
      <c r="H149" s="31"/>
    </row>
    <row r="150" spans="3:8" ht="15.75" x14ac:dyDescent="0.25">
      <c r="C150" s="17"/>
      <c r="D150" s="27" t="s">
        <v>136</v>
      </c>
      <c r="E150" s="13">
        <v>13</v>
      </c>
      <c r="F150" s="29" t="s">
        <v>17</v>
      </c>
      <c r="G150" s="30">
        <v>800</v>
      </c>
      <c r="H150" s="31"/>
    </row>
    <row r="151" spans="3:8" ht="15.75" x14ac:dyDescent="0.25">
      <c r="C151" s="64"/>
      <c r="D151" s="16" t="s">
        <v>143</v>
      </c>
      <c r="E151" s="69"/>
      <c r="F151" s="69"/>
      <c r="G151" s="68">
        <f>G24+G41+G43+G50+G66+G89+G91+G112+G124+G147+G149+G138</f>
        <v>1176384.43728</v>
      </c>
    </row>
    <row r="152" spans="3:8" ht="15" x14ac:dyDescent="0.25">
      <c r="C152" s="64"/>
      <c r="D152" s="66" t="s">
        <v>144</v>
      </c>
      <c r="E152" s="65"/>
      <c r="F152" s="65"/>
      <c r="G152" s="67">
        <f>G22-G151</f>
        <v>-8376.3340000000317</v>
      </c>
    </row>
    <row r="153" spans="3:8" ht="15" x14ac:dyDescent="0.25">
      <c r="C153" s="55"/>
      <c r="D153" s="56"/>
      <c r="E153" s="57"/>
      <c r="F153" s="57"/>
      <c r="G153" s="58"/>
    </row>
    <row r="154" spans="3:8" ht="15" x14ac:dyDescent="0.25">
      <c r="C154" s="55"/>
      <c r="D154" s="56"/>
      <c r="E154" s="57"/>
      <c r="F154" s="57"/>
      <c r="G154" s="58"/>
    </row>
    <row r="155" spans="3:8" ht="15" x14ac:dyDescent="0.25">
      <c r="C155" s="55"/>
      <c r="D155" s="56"/>
      <c r="E155" s="57"/>
      <c r="F155" s="57"/>
      <c r="G155" s="58"/>
    </row>
    <row r="156" spans="3:8" ht="15" x14ac:dyDescent="0.25">
      <c r="C156" s="55"/>
      <c r="D156" s="56"/>
      <c r="E156" s="57"/>
      <c r="F156" s="57"/>
      <c r="G156" s="58"/>
    </row>
    <row r="157" spans="3:8" ht="15" x14ac:dyDescent="0.25">
      <c r="C157" s="55"/>
      <c r="D157" s="56"/>
      <c r="E157" s="57"/>
      <c r="F157" s="57"/>
      <c r="G157" s="58"/>
    </row>
    <row r="158" spans="3:8" ht="15" x14ac:dyDescent="0.25">
      <c r="C158" s="55"/>
      <c r="D158" s="56"/>
      <c r="E158" s="57"/>
      <c r="F158" s="57"/>
      <c r="G158" s="58"/>
    </row>
    <row r="159" spans="3:8" ht="15" x14ac:dyDescent="0.25">
      <c r="C159" s="55"/>
      <c r="D159" s="56"/>
      <c r="E159" s="57"/>
      <c r="F159" s="57"/>
      <c r="G159" s="58"/>
    </row>
  </sheetData>
  <mergeCells count="6">
    <mergeCell ref="D14:G14"/>
    <mergeCell ref="E3:G3"/>
    <mergeCell ref="E4:G4"/>
    <mergeCell ref="E5:G5"/>
    <mergeCell ref="D12:G12"/>
    <mergeCell ref="D13:G13"/>
  </mergeCells>
  <printOptions horizontalCentered="1"/>
  <pageMargins left="0.70866141732283472" right="0.70866141732283472" top="0.94488188976377963" bottom="0.74803149606299213" header="0.31496062992125984" footer="0.31496062992125984"/>
  <pageSetup paperSize="9" scale="98" fitToHeight="0" orientation="landscape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57"/>
  <sheetViews>
    <sheetView tabSelected="1" topLeftCell="C1" zoomScaleNormal="100" workbookViewId="0">
      <selection activeCell="D13" sqref="D13:I13"/>
    </sheetView>
  </sheetViews>
  <sheetFormatPr defaultRowHeight="12.75" x14ac:dyDescent="0.2"/>
  <cols>
    <col min="1" max="2" width="0" style="23" hidden="1" customWidth="1"/>
    <col min="3" max="3" width="4.28515625" style="23" customWidth="1"/>
    <col min="4" max="4" width="73" style="60" customWidth="1"/>
    <col min="5" max="5" width="8.42578125" style="15" customWidth="1"/>
    <col min="6" max="6" width="7.85546875" style="15" customWidth="1"/>
    <col min="7" max="7" width="20.42578125" style="61" bestFit="1" customWidth="1"/>
    <col min="8" max="8" width="3.7109375" style="59" hidden="1" customWidth="1"/>
    <col min="9" max="9" width="20.42578125" style="23" bestFit="1" customWidth="1"/>
    <col min="10" max="10" width="9.140625" style="23"/>
    <col min="11" max="11" width="15.140625" style="23" bestFit="1" customWidth="1"/>
    <col min="12" max="12" width="19.140625" style="23" customWidth="1"/>
    <col min="13" max="16384" width="9.140625" style="23"/>
  </cols>
  <sheetData>
    <row r="2" spans="3:9" s="1" customFormat="1" ht="18.75" x14ac:dyDescent="0.3">
      <c r="D2" s="2"/>
      <c r="F2" s="70" t="s">
        <v>154</v>
      </c>
      <c r="G2" s="7"/>
      <c r="H2" s="8"/>
    </row>
    <row r="3" spans="3:9" s="1" customFormat="1" ht="18.75" x14ac:dyDescent="0.3">
      <c r="D3" s="2"/>
      <c r="F3" s="70" t="s">
        <v>1</v>
      </c>
      <c r="G3" s="7"/>
      <c r="H3" s="8"/>
    </row>
    <row r="4" spans="3:9" s="1" customFormat="1" ht="18.75" x14ac:dyDescent="0.3">
      <c r="D4" s="2"/>
      <c r="F4" s="70" t="s">
        <v>2</v>
      </c>
      <c r="G4" s="7"/>
      <c r="H4" s="8"/>
    </row>
    <row r="5" spans="3:9" s="1" customFormat="1" ht="18.75" x14ac:dyDescent="0.3">
      <c r="C5" s="4"/>
      <c r="D5" s="5"/>
      <c r="F5" s="70" t="s">
        <v>245</v>
      </c>
      <c r="G5" s="7"/>
      <c r="H5" s="8"/>
    </row>
    <row r="6" spans="3:9" s="1" customFormat="1" ht="18.75" hidden="1" x14ac:dyDescent="0.3">
      <c r="D6" s="2"/>
      <c r="E6" s="6"/>
      <c r="F6" s="6"/>
      <c r="G6" s="7"/>
      <c r="H6" s="8"/>
    </row>
    <row r="7" spans="3:9" s="1" customFormat="1" ht="14.45" hidden="1" customHeight="1" x14ac:dyDescent="0.3">
      <c r="D7" s="2" t="s">
        <v>3</v>
      </c>
      <c r="E7" s="6" t="s">
        <v>3</v>
      </c>
      <c r="F7" s="6"/>
      <c r="G7" s="7"/>
      <c r="H7" s="8"/>
    </row>
    <row r="8" spans="3:9" s="1" customFormat="1" ht="14.45" hidden="1" customHeight="1" x14ac:dyDescent="0.3">
      <c r="D8" s="2" t="s">
        <v>4</v>
      </c>
      <c r="E8" s="6" t="s">
        <v>4</v>
      </c>
      <c r="F8" s="6"/>
      <c r="G8" s="7"/>
      <c r="H8" s="8"/>
    </row>
    <row r="9" spans="3:9" s="1" customFormat="1" ht="13.7" hidden="1" customHeight="1" x14ac:dyDescent="0.3">
      <c r="D9" s="2" t="s">
        <v>5</v>
      </c>
      <c r="E9" s="6" t="s">
        <v>5</v>
      </c>
      <c r="F9" s="6"/>
      <c r="G9" s="7"/>
      <c r="H9" s="8"/>
    </row>
    <row r="10" spans="3:9" s="1" customFormat="1" ht="14.45" hidden="1" customHeight="1" x14ac:dyDescent="0.3">
      <c r="D10" s="2" t="s">
        <v>6</v>
      </c>
      <c r="E10" s="6" t="s">
        <v>6</v>
      </c>
      <c r="F10" s="6"/>
      <c r="G10" s="7"/>
      <c r="H10" s="8"/>
    </row>
    <row r="11" spans="3:9" s="1" customFormat="1" ht="14.45" customHeight="1" x14ac:dyDescent="0.3">
      <c r="D11" s="2"/>
      <c r="E11" s="6"/>
      <c r="F11" s="6"/>
      <c r="G11" s="7"/>
      <c r="H11" s="8"/>
    </row>
    <row r="12" spans="3:9" s="1" customFormat="1" ht="18.75" hidden="1" x14ac:dyDescent="0.3">
      <c r="D12" s="2"/>
      <c r="E12" s="6"/>
      <c r="F12" s="6"/>
      <c r="G12" s="7"/>
      <c r="H12" s="8"/>
    </row>
    <row r="13" spans="3:9" s="1" customFormat="1" ht="45.75" customHeight="1" x14ac:dyDescent="0.3">
      <c r="D13" s="87" t="s">
        <v>158</v>
      </c>
      <c r="E13" s="91"/>
      <c r="F13" s="91"/>
      <c r="G13" s="91"/>
      <c r="H13" s="91"/>
      <c r="I13" s="91"/>
    </row>
    <row r="14" spans="3:9" s="1" customFormat="1" ht="87.75" customHeight="1" x14ac:dyDescent="0.3">
      <c r="C14" s="9"/>
      <c r="D14" s="87" t="s">
        <v>159</v>
      </c>
      <c r="E14" s="87"/>
      <c r="F14" s="87"/>
      <c r="G14" s="87"/>
      <c r="H14" s="87"/>
      <c r="I14" s="87"/>
    </row>
    <row r="15" spans="3:9" s="1" customFormat="1" ht="18.75" x14ac:dyDescent="0.3">
      <c r="D15" s="2"/>
      <c r="E15" s="6"/>
      <c r="F15" s="6"/>
      <c r="G15" s="7"/>
      <c r="H15" s="8"/>
    </row>
    <row r="16" spans="3:9" s="15" customFormat="1" ht="33" customHeight="1" x14ac:dyDescent="0.25">
      <c r="C16" s="11" t="s">
        <v>8</v>
      </c>
      <c r="D16" s="12" t="s">
        <v>155</v>
      </c>
      <c r="E16" s="11" t="s">
        <v>10</v>
      </c>
      <c r="F16" s="11" t="s">
        <v>11</v>
      </c>
      <c r="G16" s="19" t="s">
        <v>156</v>
      </c>
      <c r="H16" s="14"/>
      <c r="I16" s="78" t="s">
        <v>157</v>
      </c>
    </row>
    <row r="17" spans="3:12" s="15" customFormat="1" ht="15.75" x14ac:dyDescent="0.25">
      <c r="C17" s="11"/>
      <c r="D17" s="16" t="s">
        <v>13</v>
      </c>
      <c r="E17" s="11"/>
      <c r="F17" s="11"/>
      <c r="G17" s="13"/>
      <c r="H17" s="14"/>
      <c r="I17" s="11"/>
    </row>
    <row r="18" spans="3:12" s="15" customFormat="1" ht="15.75" x14ac:dyDescent="0.25">
      <c r="C18" s="11"/>
      <c r="D18" s="12" t="s">
        <v>137</v>
      </c>
      <c r="E18" s="11"/>
      <c r="F18" s="11"/>
      <c r="G18" s="62">
        <v>459337</v>
      </c>
      <c r="H18" s="79"/>
      <c r="I18" s="80">
        <v>456531</v>
      </c>
    </row>
    <row r="19" spans="3:12" s="15" customFormat="1" ht="15.75" x14ac:dyDescent="0.25">
      <c r="C19" s="11"/>
      <c r="D19" s="12" t="s">
        <v>138</v>
      </c>
      <c r="E19" s="11"/>
      <c r="F19" s="11"/>
      <c r="G19" s="62">
        <v>236702</v>
      </c>
      <c r="H19" s="79"/>
      <c r="I19" s="80">
        <v>242816</v>
      </c>
    </row>
    <row r="20" spans="3:12" s="15" customFormat="1" ht="15.75" x14ac:dyDescent="0.25">
      <c r="C20" s="11"/>
      <c r="D20" s="12" t="s">
        <v>139</v>
      </c>
      <c r="E20" s="11"/>
      <c r="F20" s="11"/>
      <c r="G20" s="62">
        <v>358993.02523999999</v>
      </c>
      <c r="H20" s="79"/>
      <c r="I20" s="80"/>
    </row>
    <row r="21" spans="3:12" s="15" customFormat="1" ht="15.75" x14ac:dyDescent="0.25">
      <c r="C21" s="11"/>
      <c r="D21" s="12" t="s">
        <v>140</v>
      </c>
      <c r="E21" s="11"/>
      <c r="F21" s="11"/>
      <c r="G21" s="62">
        <v>32996.778890000001</v>
      </c>
      <c r="H21" s="79"/>
      <c r="I21" s="80"/>
    </row>
    <row r="22" spans="3:12" s="15" customFormat="1" ht="15.75" x14ac:dyDescent="0.25">
      <c r="C22" s="11"/>
      <c r="D22" s="16" t="s">
        <v>141</v>
      </c>
      <c r="E22" s="11"/>
      <c r="F22" s="11"/>
      <c r="G22" s="63">
        <f>SUM(G18:G21)</f>
        <v>1088028.8041299998</v>
      </c>
      <c r="H22" s="81"/>
      <c r="I22" s="82">
        <f>SUM(I18:I21)</f>
        <v>699347</v>
      </c>
    </row>
    <row r="23" spans="3:12" ht="15.75" x14ac:dyDescent="0.25">
      <c r="C23" s="17"/>
      <c r="D23" s="18" t="s">
        <v>142</v>
      </c>
      <c r="E23" s="19"/>
      <c r="F23" s="20"/>
      <c r="G23" s="21">
        <f>G24+G25+G42+G44+G51+G67+G91+G93+G114+G125+G138+G146+G148</f>
        <v>1098096.0841300001</v>
      </c>
      <c r="H23" s="22">
        <f>SUM(H25:H148)</f>
        <v>-50000</v>
      </c>
      <c r="I23" s="71">
        <f>I24+I25+I42+I44+I51+I67+I91+I93+I114+I125+I138+I146+I148</f>
        <v>709269.3</v>
      </c>
    </row>
    <row r="24" spans="3:12" ht="15.75" x14ac:dyDescent="0.25">
      <c r="C24" s="17"/>
      <c r="D24" s="18" t="s">
        <v>145</v>
      </c>
      <c r="E24" s="19"/>
      <c r="F24" s="20"/>
      <c r="G24" s="21">
        <v>17655.2</v>
      </c>
      <c r="H24" s="85"/>
      <c r="I24" s="71">
        <v>35463.47</v>
      </c>
      <c r="L24" s="72"/>
    </row>
    <row r="25" spans="3:12" s="26" customFormat="1" ht="15.75" x14ac:dyDescent="0.25">
      <c r="C25" s="24" t="s">
        <v>15</v>
      </c>
      <c r="D25" s="92" t="s">
        <v>16</v>
      </c>
      <c r="E25" s="19" t="s">
        <v>17</v>
      </c>
      <c r="F25" s="20" t="s">
        <v>14</v>
      </c>
      <c r="G25" s="21">
        <f>SUM(G26:G41)</f>
        <v>153047.54433999999</v>
      </c>
      <c r="H25" s="25"/>
      <c r="I25" s="73">
        <f>SUM(I26:I41)</f>
        <v>143919.33600000001</v>
      </c>
    </row>
    <row r="26" spans="3:12" ht="31.5" x14ac:dyDescent="0.25">
      <c r="C26" s="17"/>
      <c r="D26" s="49" t="s">
        <v>18</v>
      </c>
      <c r="E26" s="28" t="s">
        <v>17</v>
      </c>
      <c r="F26" s="29" t="s">
        <v>19</v>
      </c>
      <c r="G26" s="30">
        <v>2800.73</v>
      </c>
      <c r="H26" s="31"/>
      <c r="I26" s="74">
        <v>2800.73</v>
      </c>
    </row>
    <row r="27" spans="3:12" ht="31.5" x14ac:dyDescent="0.25">
      <c r="C27" s="17"/>
      <c r="D27" s="49" t="s">
        <v>20</v>
      </c>
      <c r="E27" s="28" t="s">
        <v>17</v>
      </c>
      <c r="F27" s="29" t="s">
        <v>21</v>
      </c>
      <c r="G27" s="30">
        <v>2240.201</v>
      </c>
      <c r="H27" s="31"/>
      <c r="I27" s="74">
        <v>2240.201</v>
      </c>
    </row>
    <row r="28" spans="3:12" ht="15.75" x14ac:dyDescent="0.25">
      <c r="C28" s="17"/>
      <c r="D28" s="49" t="s">
        <v>22</v>
      </c>
      <c r="E28" s="13" t="s">
        <v>17</v>
      </c>
      <c r="F28" s="29" t="s">
        <v>21</v>
      </c>
      <c r="G28" s="30">
        <v>1748.4</v>
      </c>
      <c r="H28" s="31"/>
      <c r="I28" s="74">
        <v>1748.4</v>
      </c>
    </row>
    <row r="29" spans="3:12" ht="47.25" x14ac:dyDescent="0.25">
      <c r="C29" s="17"/>
      <c r="D29" s="49" t="s">
        <v>196</v>
      </c>
      <c r="E29" s="13" t="s">
        <v>17</v>
      </c>
      <c r="F29" s="29" t="s">
        <v>21</v>
      </c>
      <c r="G29" s="30">
        <v>5287.32</v>
      </c>
      <c r="H29" s="31"/>
      <c r="I29" s="74">
        <v>5287.32</v>
      </c>
    </row>
    <row r="30" spans="3:12" ht="15.75" x14ac:dyDescent="0.25">
      <c r="C30" s="17"/>
      <c r="D30" s="49" t="s">
        <v>24</v>
      </c>
      <c r="E30" s="32" t="s">
        <v>17</v>
      </c>
      <c r="F30" s="29" t="s">
        <v>25</v>
      </c>
      <c r="G30" s="30">
        <v>38058.650999999998</v>
      </c>
      <c r="H30" s="31">
        <v>1135</v>
      </c>
      <c r="I30" s="74">
        <v>38058.650999999998</v>
      </c>
    </row>
    <row r="31" spans="3:12" ht="15.75" x14ac:dyDescent="0.25">
      <c r="C31" s="17"/>
      <c r="D31" s="93" t="s">
        <v>26</v>
      </c>
      <c r="E31" s="13" t="s">
        <v>17</v>
      </c>
      <c r="F31" s="29" t="s">
        <v>27</v>
      </c>
      <c r="G31" s="30">
        <v>8693.2139999999999</v>
      </c>
      <c r="H31" s="31"/>
      <c r="I31" s="74">
        <v>8693.2139999999999</v>
      </c>
    </row>
    <row r="32" spans="3:12" ht="31.5" x14ac:dyDescent="0.25">
      <c r="C32" s="17"/>
      <c r="D32" s="49" t="s">
        <v>28</v>
      </c>
      <c r="E32" s="13" t="s">
        <v>17</v>
      </c>
      <c r="F32" s="29" t="s">
        <v>27</v>
      </c>
      <c r="G32" s="30">
        <v>3864.88</v>
      </c>
      <c r="H32" s="31">
        <v>1000</v>
      </c>
      <c r="I32" s="74">
        <v>3864.88</v>
      </c>
    </row>
    <row r="33" spans="3:12" ht="15.75" x14ac:dyDescent="0.25">
      <c r="C33" s="17"/>
      <c r="D33" s="49" t="s">
        <v>29</v>
      </c>
      <c r="E33" s="13" t="s">
        <v>17</v>
      </c>
      <c r="F33" s="29" t="s">
        <v>30</v>
      </c>
      <c r="G33" s="30">
        <v>3000</v>
      </c>
      <c r="H33" s="31">
        <v>2263</v>
      </c>
      <c r="I33" s="74">
        <v>3000</v>
      </c>
    </row>
    <row r="34" spans="3:12" s="36" customFormat="1" ht="78.75" x14ac:dyDescent="0.25">
      <c r="C34" s="34"/>
      <c r="D34" s="49" t="s">
        <v>197</v>
      </c>
      <c r="E34" s="13" t="s">
        <v>17</v>
      </c>
      <c r="F34" s="29" t="s">
        <v>32</v>
      </c>
      <c r="G34" s="30">
        <v>13184.775</v>
      </c>
      <c r="H34" s="35"/>
      <c r="I34" s="74">
        <v>13184.775</v>
      </c>
      <c r="K34" s="75"/>
      <c r="L34" s="75"/>
    </row>
    <row r="35" spans="3:12" ht="47.25" x14ac:dyDescent="0.25">
      <c r="C35" s="17"/>
      <c r="D35" s="49" t="s">
        <v>33</v>
      </c>
      <c r="E35" s="13" t="s">
        <v>17</v>
      </c>
      <c r="F35" s="29" t="s">
        <v>32</v>
      </c>
      <c r="G35" s="30">
        <v>30559.115000000002</v>
      </c>
      <c r="H35" s="31"/>
      <c r="I35" s="74">
        <v>30659.535</v>
      </c>
    </row>
    <row r="36" spans="3:12" ht="78.75" x14ac:dyDescent="0.25">
      <c r="C36" s="17"/>
      <c r="D36" s="49" t="s">
        <v>198</v>
      </c>
      <c r="E36" s="13" t="s">
        <v>17</v>
      </c>
      <c r="F36" s="29" t="s">
        <v>32</v>
      </c>
      <c r="G36" s="30">
        <v>10116.629999999999</v>
      </c>
      <c r="H36" s="31"/>
      <c r="I36" s="74">
        <v>10116.629999999999</v>
      </c>
    </row>
    <row r="37" spans="3:12" ht="31.5" x14ac:dyDescent="0.25">
      <c r="C37" s="17"/>
      <c r="D37" s="49" t="s">
        <v>35</v>
      </c>
      <c r="E37" s="13" t="s">
        <v>17</v>
      </c>
      <c r="F37" s="29" t="s">
        <v>32</v>
      </c>
      <c r="G37" s="30">
        <v>1160</v>
      </c>
      <c r="H37" s="31"/>
      <c r="I37" s="76">
        <v>1160</v>
      </c>
    </row>
    <row r="38" spans="3:12" ht="31.5" x14ac:dyDescent="0.25">
      <c r="C38" s="17"/>
      <c r="D38" s="49" t="s">
        <v>199</v>
      </c>
      <c r="E38" s="13" t="s">
        <v>17</v>
      </c>
      <c r="F38" s="29" t="s">
        <v>32</v>
      </c>
      <c r="G38" s="30">
        <v>30</v>
      </c>
      <c r="H38" s="31"/>
      <c r="I38" s="74">
        <v>30</v>
      </c>
    </row>
    <row r="39" spans="3:12" ht="31.5" x14ac:dyDescent="0.25">
      <c r="C39" s="17"/>
      <c r="D39" s="94" t="s">
        <v>200</v>
      </c>
      <c r="E39" s="13" t="s">
        <v>17</v>
      </c>
      <c r="F39" s="29" t="s">
        <v>32</v>
      </c>
      <c r="G39" s="30">
        <v>75</v>
      </c>
      <c r="H39" s="31"/>
      <c r="I39" s="74">
        <v>75</v>
      </c>
    </row>
    <row r="40" spans="3:12" ht="39" customHeight="1" x14ac:dyDescent="0.25">
      <c r="C40" s="17"/>
      <c r="D40" s="49" t="s">
        <v>38</v>
      </c>
      <c r="E40" s="13" t="s">
        <v>17</v>
      </c>
      <c r="F40" s="29" t="s">
        <v>32</v>
      </c>
      <c r="G40" s="30">
        <v>27500</v>
      </c>
      <c r="H40" s="31"/>
      <c r="I40" s="74">
        <v>23000</v>
      </c>
    </row>
    <row r="41" spans="3:12" ht="31.5" x14ac:dyDescent="0.25">
      <c r="C41" s="17"/>
      <c r="D41" s="103" t="s">
        <v>39</v>
      </c>
      <c r="E41" s="13" t="s">
        <v>17</v>
      </c>
      <c r="F41" s="29" t="s">
        <v>32</v>
      </c>
      <c r="G41" s="30">
        <v>4728.6283400000002</v>
      </c>
      <c r="H41" s="31"/>
      <c r="I41" s="74">
        <v>0</v>
      </c>
    </row>
    <row r="42" spans="3:12" ht="15.75" x14ac:dyDescent="0.25">
      <c r="C42" s="24" t="s">
        <v>40</v>
      </c>
      <c r="D42" s="92" t="s">
        <v>41</v>
      </c>
      <c r="E42" s="19" t="s">
        <v>19</v>
      </c>
      <c r="F42" s="20" t="s">
        <v>14</v>
      </c>
      <c r="G42" s="21">
        <f>G43</f>
        <v>1752.085</v>
      </c>
      <c r="H42" s="31"/>
      <c r="I42" s="73">
        <f>I43</f>
        <v>0</v>
      </c>
    </row>
    <row r="43" spans="3:12" ht="47.25" x14ac:dyDescent="0.25">
      <c r="C43" s="17"/>
      <c r="D43" s="103" t="s">
        <v>42</v>
      </c>
      <c r="E43" s="13" t="s">
        <v>19</v>
      </c>
      <c r="F43" s="29" t="s">
        <v>21</v>
      </c>
      <c r="G43" s="30">
        <v>1752.085</v>
      </c>
      <c r="H43" s="31"/>
      <c r="I43" s="74">
        <v>0</v>
      </c>
    </row>
    <row r="44" spans="3:12" s="36" customFormat="1" ht="31.5" x14ac:dyDescent="0.25">
      <c r="C44" s="24" t="s">
        <v>43</v>
      </c>
      <c r="D44" s="92" t="s">
        <v>44</v>
      </c>
      <c r="E44" s="19" t="s">
        <v>21</v>
      </c>
      <c r="F44" s="20" t="s">
        <v>14</v>
      </c>
      <c r="G44" s="21">
        <f>G45+G46</f>
        <v>24420.092000000001</v>
      </c>
      <c r="H44" s="35"/>
      <c r="I44" s="73">
        <f>I45+I46</f>
        <v>24420.092000000001</v>
      </c>
    </row>
    <row r="45" spans="3:12" s="36" customFormat="1" ht="31.5" x14ac:dyDescent="0.25">
      <c r="C45" s="34"/>
      <c r="D45" s="49" t="s">
        <v>45</v>
      </c>
      <c r="E45" s="13" t="s">
        <v>21</v>
      </c>
      <c r="F45" s="29" t="s">
        <v>46</v>
      </c>
      <c r="G45" s="30">
        <v>565.33500000000004</v>
      </c>
      <c r="H45" s="35"/>
      <c r="I45" s="74">
        <v>565.33500000000004</v>
      </c>
    </row>
    <row r="46" spans="3:12" s="36" customFormat="1" ht="82.15" customHeight="1" x14ac:dyDescent="0.25">
      <c r="C46" s="34"/>
      <c r="D46" s="94" t="s">
        <v>201</v>
      </c>
      <c r="E46" s="13" t="s">
        <v>21</v>
      </c>
      <c r="F46" s="29" t="s">
        <v>46</v>
      </c>
      <c r="G46" s="30">
        <f>G47+G48+G49+G50</f>
        <v>23854.757000000001</v>
      </c>
      <c r="H46" s="35"/>
      <c r="I46" s="74">
        <f>I47+I48+I49+I50</f>
        <v>23854.757000000001</v>
      </c>
      <c r="K46" s="36" t="s">
        <v>53</v>
      </c>
    </row>
    <row r="47" spans="3:12" ht="33.6" customHeight="1" x14ac:dyDescent="0.25">
      <c r="C47" s="17"/>
      <c r="D47" s="94" t="s">
        <v>202</v>
      </c>
      <c r="E47" s="13" t="s">
        <v>21</v>
      </c>
      <c r="F47" s="29" t="s">
        <v>46</v>
      </c>
      <c r="G47" s="30">
        <v>14840.545</v>
      </c>
      <c r="H47" s="31"/>
      <c r="I47" s="77">
        <v>14840.545</v>
      </c>
    </row>
    <row r="48" spans="3:12" ht="32.25" customHeight="1" x14ac:dyDescent="0.25">
      <c r="C48" s="17"/>
      <c r="D48" s="94" t="s">
        <v>203</v>
      </c>
      <c r="E48" s="13" t="s">
        <v>21</v>
      </c>
      <c r="F48" s="29" t="s">
        <v>46</v>
      </c>
      <c r="G48" s="30">
        <v>8329.8119999999999</v>
      </c>
      <c r="H48" s="31"/>
      <c r="I48" s="74">
        <v>8329.8119999999999</v>
      </c>
    </row>
    <row r="49" spans="3:11" ht="31.5" x14ac:dyDescent="0.25">
      <c r="C49" s="17"/>
      <c r="D49" s="94" t="s">
        <v>204</v>
      </c>
      <c r="E49" s="13" t="s">
        <v>21</v>
      </c>
      <c r="F49" s="29" t="s">
        <v>46</v>
      </c>
      <c r="G49" s="30">
        <v>180</v>
      </c>
      <c r="H49" s="31"/>
      <c r="I49" s="74">
        <v>180</v>
      </c>
    </row>
    <row r="50" spans="3:11" s="36" customFormat="1" ht="64.900000000000006" customHeight="1" x14ac:dyDescent="0.25">
      <c r="C50" s="34"/>
      <c r="D50" s="94" t="s">
        <v>205</v>
      </c>
      <c r="E50" s="13" t="s">
        <v>21</v>
      </c>
      <c r="F50" s="29" t="s">
        <v>47</v>
      </c>
      <c r="G50" s="30">
        <v>504.4</v>
      </c>
      <c r="H50" s="35"/>
      <c r="I50" s="74">
        <v>504.4</v>
      </c>
    </row>
    <row r="51" spans="3:11" ht="15.75" x14ac:dyDescent="0.25">
      <c r="C51" s="24" t="s">
        <v>48</v>
      </c>
      <c r="D51" s="92" t="s">
        <v>49</v>
      </c>
      <c r="E51" s="19" t="s">
        <v>25</v>
      </c>
      <c r="F51" s="20" t="s">
        <v>14</v>
      </c>
      <c r="G51" s="21">
        <f>G52+G53+G54+G59+G65+G66+G58</f>
        <v>55421.426890000002</v>
      </c>
      <c r="H51" s="31"/>
      <c r="I51" s="73">
        <f>I52+I53+I54+I59+I65+I66+I58</f>
        <v>50447.26</v>
      </c>
    </row>
    <row r="52" spans="3:11" ht="47.25" hidden="1" x14ac:dyDescent="0.25">
      <c r="C52" s="17"/>
      <c r="D52" s="49" t="s">
        <v>50</v>
      </c>
      <c r="E52" s="13" t="s">
        <v>25</v>
      </c>
      <c r="F52" s="29" t="s">
        <v>19</v>
      </c>
      <c r="G52" s="30">
        <v>0</v>
      </c>
      <c r="H52" s="31"/>
      <c r="I52" s="74">
        <v>0</v>
      </c>
    </row>
    <row r="53" spans="3:11" ht="63" x14ac:dyDescent="0.25">
      <c r="C53" s="17"/>
      <c r="D53" s="94" t="s">
        <v>51</v>
      </c>
      <c r="E53" s="13" t="s">
        <v>25</v>
      </c>
      <c r="F53" s="29" t="s">
        <v>52</v>
      </c>
      <c r="G53" s="30">
        <v>469.66748999999999</v>
      </c>
      <c r="H53" s="31"/>
      <c r="I53" s="74">
        <v>0</v>
      </c>
    </row>
    <row r="54" spans="3:11" ht="47.25" x14ac:dyDescent="0.25">
      <c r="C54" s="17"/>
      <c r="D54" s="94" t="s">
        <v>206</v>
      </c>
      <c r="E54" s="13"/>
      <c r="F54" s="29"/>
      <c r="G54" s="30">
        <f>G55+G57</f>
        <v>35000</v>
      </c>
      <c r="H54" s="31"/>
      <c r="I54" s="30">
        <f>I55+I57</f>
        <v>35000</v>
      </c>
      <c r="K54" s="23" t="s">
        <v>53</v>
      </c>
    </row>
    <row r="55" spans="3:11" ht="31.5" x14ac:dyDescent="0.25">
      <c r="C55" s="17"/>
      <c r="D55" s="49" t="s">
        <v>207</v>
      </c>
      <c r="E55" s="13" t="s">
        <v>25</v>
      </c>
      <c r="F55" s="29" t="s">
        <v>55</v>
      </c>
      <c r="G55" s="30">
        <v>11000</v>
      </c>
      <c r="H55" s="31">
        <v>-1000</v>
      </c>
      <c r="I55" s="30">
        <v>11000</v>
      </c>
      <c r="K55" s="23" t="s">
        <v>53</v>
      </c>
    </row>
    <row r="56" spans="3:11" ht="15.75" hidden="1" x14ac:dyDescent="0.25">
      <c r="C56" s="17"/>
      <c r="D56" s="49" t="s">
        <v>146</v>
      </c>
      <c r="E56" s="13"/>
      <c r="F56" s="29"/>
      <c r="G56" s="30"/>
      <c r="H56" s="31">
        <v>1000</v>
      </c>
      <c r="I56" s="30"/>
    </row>
    <row r="57" spans="3:11" ht="47.25" x14ac:dyDescent="0.25">
      <c r="C57" s="17"/>
      <c r="D57" s="95" t="s">
        <v>208</v>
      </c>
      <c r="E57" s="13" t="s">
        <v>25</v>
      </c>
      <c r="F57" s="29" t="s">
        <v>55</v>
      </c>
      <c r="G57" s="30">
        <v>24000</v>
      </c>
      <c r="H57" s="31"/>
      <c r="I57" s="30">
        <v>24000</v>
      </c>
    </row>
    <row r="58" spans="3:11" ht="80.45" customHeight="1" x14ac:dyDescent="0.25">
      <c r="C58" s="17"/>
      <c r="D58" s="95" t="s">
        <v>147</v>
      </c>
      <c r="E58" s="13" t="s">
        <v>25</v>
      </c>
      <c r="F58" s="29" t="s">
        <v>55</v>
      </c>
      <c r="G58" s="30">
        <v>4.4993999999999996</v>
      </c>
      <c r="H58" s="31"/>
      <c r="I58" s="74">
        <v>0</v>
      </c>
    </row>
    <row r="59" spans="3:11" s="26" customFormat="1" ht="15.75" x14ac:dyDescent="0.25">
      <c r="C59" s="24"/>
      <c r="D59" s="49" t="s">
        <v>58</v>
      </c>
      <c r="E59" s="13" t="s">
        <v>25</v>
      </c>
      <c r="F59" s="29" t="s">
        <v>46</v>
      </c>
      <c r="G59" s="21">
        <f>G60</f>
        <v>18494.259999999998</v>
      </c>
      <c r="H59" s="25"/>
      <c r="I59" s="73">
        <f>I60</f>
        <v>13994.26</v>
      </c>
    </row>
    <row r="60" spans="3:11" ht="31.5" x14ac:dyDescent="0.25">
      <c r="C60" s="17"/>
      <c r="D60" s="49" t="s">
        <v>209</v>
      </c>
      <c r="E60" s="13" t="s">
        <v>25</v>
      </c>
      <c r="F60" s="29" t="s">
        <v>46</v>
      </c>
      <c r="G60" s="30">
        <f>G61+G64</f>
        <v>18494.259999999998</v>
      </c>
      <c r="H60" s="31"/>
      <c r="I60" s="74">
        <f>I61+I62+I63+I64</f>
        <v>13994.26</v>
      </c>
    </row>
    <row r="61" spans="3:11" ht="33.6" customHeight="1" x14ac:dyDescent="0.25">
      <c r="C61" s="17"/>
      <c r="D61" s="49" t="s">
        <v>59</v>
      </c>
      <c r="E61" s="13" t="s">
        <v>25</v>
      </c>
      <c r="F61" s="29" t="s">
        <v>46</v>
      </c>
      <c r="G61" s="30">
        <v>17994.259999999998</v>
      </c>
      <c r="H61" s="31">
        <v>-2000</v>
      </c>
      <c r="I61" s="74">
        <v>13494.26</v>
      </c>
    </row>
    <row r="62" spans="3:11" ht="63" x14ac:dyDescent="0.25">
      <c r="C62" s="17"/>
      <c r="D62" s="49" t="s">
        <v>210</v>
      </c>
      <c r="E62" s="13" t="s">
        <v>25</v>
      </c>
      <c r="F62" s="29" t="s">
        <v>46</v>
      </c>
      <c r="G62" s="30">
        <v>0</v>
      </c>
      <c r="H62" s="31"/>
      <c r="I62" s="74">
        <v>0</v>
      </c>
    </row>
    <row r="63" spans="3:11" ht="51.6" customHeight="1" x14ac:dyDescent="0.25">
      <c r="C63" s="17"/>
      <c r="D63" s="96" t="s">
        <v>61</v>
      </c>
      <c r="E63" s="13" t="s">
        <v>25</v>
      </c>
      <c r="F63" s="29" t="s">
        <v>46</v>
      </c>
      <c r="G63" s="30">
        <v>0</v>
      </c>
      <c r="H63" s="31"/>
      <c r="I63" s="74">
        <v>0</v>
      </c>
    </row>
    <row r="64" spans="3:11" s="26" customFormat="1" ht="47.25" x14ac:dyDescent="0.25">
      <c r="C64" s="24"/>
      <c r="D64" s="96" t="s">
        <v>211</v>
      </c>
      <c r="E64" s="13" t="s">
        <v>116</v>
      </c>
      <c r="F64" s="29" t="s">
        <v>46</v>
      </c>
      <c r="G64" s="30">
        <v>500</v>
      </c>
      <c r="H64" s="25"/>
      <c r="I64" s="74">
        <v>500</v>
      </c>
    </row>
    <row r="65" spans="1:11" s="26" customFormat="1" ht="47.25" x14ac:dyDescent="0.25">
      <c r="C65" s="24"/>
      <c r="D65" s="49" t="s">
        <v>212</v>
      </c>
      <c r="E65" s="13" t="s">
        <v>25</v>
      </c>
      <c r="F65" s="29" t="s">
        <v>63</v>
      </c>
      <c r="G65" s="30">
        <v>500</v>
      </c>
      <c r="H65" s="25"/>
      <c r="I65" s="74">
        <v>500</v>
      </c>
    </row>
    <row r="66" spans="1:11" ht="15.75" x14ac:dyDescent="0.25">
      <c r="C66" s="24" t="s">
        <v>65</v>
      </c>
      <c r="D66" s="49" t="s">
        <v>64</v>
      </c>
      <c r="E66" s="13" t="s">
        <v>25</v>
      </c>
      <c r="F66" s="29" t="s">
        <v>63</v>
      </c>
      <c r="G66" s="30">
        <v>953</v>
      </c>
      <c r="H66" s="31"/>
      <c r="I66" s="74">
        <v>953</v>
      </c>
    </row>
    <row r="67" spans="1:11" ht="15.75" x14ac:dyDescent="0.25">
      <c r="C67" s="17"/>
      <c r="D67" s="92" t="s">
        <v>66</v>
      </c>
      <c r="E67" s="19" t="s">
        <v>52</v>
      </c>
      <c r="F67" s="20" t="s">
        <v>14</v>
      </c>
      <c r="G67" s="21">
        <f>G68+G74+G78</f>
        <v>71897.601339999994</v>
      </c>
      <c r="H67" s="30">
        <f>SUM(H68:H71)</f>
        <v>-50000</v>
      </c>
      <c r="I67" s="73">
        <f>I68+I74+I78</f>
        <v>42815.623999999996</v>
      </c>
    </row>
    <row r="68" spans="1:11" ht="47.25" x14ac:dyDescent="0.25">
      <c r="C68" s="17"/>
      <c r="D68" s="49" t="s">
        <v>213</v>
      </c>
      <c r="E68" s="13" t="s">
        <v>52</v>
      </c>
      <c r="F68" s="29" t="s">
        <v>17</v>
      </c>
      <c r="G68" s="30">
        <f>G69+G70+G71+G72</f>
        <v>18871</v>
      </c>
      <c r="H68" s="31">
        <v>-50000</v>
      </c>
      <c r="I68" s="30">
        <f>I69+I70+I71+I72</f>
        <v>18871</v>
      </c>
    </row>
    <row r="69" spans="1:11" ht="31.5" x14ac:dyDescent="0.25">
      <c r="C69" s="17"/>
      <c r="D69" s="97" t="s">
        <v>67</v>
      </c>
      <c r="E69" s="13" t="s">
        <v>52</v>
      </c>
      <c r="F69" s="29" t="s">
        <v>17</v>
      </c>
      <c r="G69" s="30">
        <v>1000</v>
      </c>
      <c r="H69" s="31"/>
      <c r="I69" s="74">
        <v>1000</v>
      </c>
    </row>
    <row r="70" spans="1:11" ht="102" customHeight="1" x14ac:dyDescent="0.25">
      <c r="C70" s="17"/>
      <c r="D70" s="97" t="s">
        <v>68</v>
      </c>
      <c r="E70" s="13" t="s">
        <v>52</v>
      </c>
      <c r="F70" s="29" t="s">
        <v>17</v>
      </c>
      <c r="G70" s="30">
        <v>4563</v>
      </c>
      <c r="H70" s="31"/>
      <c r="I70" s="74">
        <v>4563</v>
      </c>
      <c r="K70" s="23" t="s">
        <v>53</v>
      </c>
    </row>
    <row r="71" spans="1:11" ht="94.5" x14ac:dyDescent="0.25">
      <c r="A71" s="45"/>
      <c r="B71" s="45"/>
      <c r="C71" s="17"/>
      <c r="D71" s="98" t="s">
        <v>69</v>
      </c>
      <c r="E71" s="13" t="s">
        <v>52</v>
      </c>
      <c r="F71" s="29" t="s">
        <v>17</v>
      </c>
      <c r="G71" s="30">
        <v>3308</v>
      </c>
      <c r="H71" s="31"/>
      <c r="I71" s="74">
        <v>3308</v>
      </c>
    </row>
    <row r="72" spans="1:11" ht="31.5" hidden="1" x14ac:dyDescent="0.25">
      <c r="A72" s="45"/>
      <c r="B72" s="45"/>
      <c r="C72" s="17"/>
      <c r="D72" s="97" t="s">
        <v>70</v>
      </c>
      <c r="E72" s="13" t="s">
        <v>52</v>
      </c>
      <c r="F72" s="29" t="s">
        <v>17</v>
      </c>
      <c r="G72" s="30">
        <v>10000</v>
      </c>
      <c r="H72" s="31">
        <v>4000</v>
      </c>
      <c r="I72" s="74">
        <v>10000</v>
      </c>
    </row>
    <row r="73" spans="1:11" s="26" customFormat="1" ht="31.5" x14ac:dyDescent="0.25">
      <c r="A73" s="46"/>
      <c r="B73" s="46"/>
      <c r="C73" s="47"/>
      <c r="D73" s="97" t="s">
        <v>148</v>
      </c>
      <c r="E73" s="13" t="s">
        <v>52</v>
      </c>
      <c r="F73" s="29" t="s">
        <v>17</v>
      </c>
      <c r="G73" s="30">
        <v>0</v>
      </c>
      <c r="H73" s="25"/>
      <c r="I73" s="74">
        <v>0</v>
      </c>
    </row>
    <row r="74" spans="1:11" ht="55.15" customHeight="1" x14ac:dyDescent="0.25">
      <c r="A74" s="45"/>
      <c r="B74" s="45"/>
      <c r="C74" s="48"/>
      <c r="D74" s="99" t="s">
        <v>72</v>
      </c>
      <c r="E74" s="19" t="s">
        <v>52</v>
      </c>
      <c r="F74" s="20" t="s">
        <v>19</v>
      </c>
      <c r="G74" s="21">
        <f>G75+G76+G77</f>
        <v>2720</v>
      </c>
      <c r="H74" s="31">
        <v>420</v>
      </c>
      <c r="I74" s="73">
        <f>I75+I76+I77</f>
        <v>2720</v>
      </c>
    </row>
    <row r="75" spans="1:11" ht="55.15" customHeight="1" x14ac:dyDescent="0.25">
      <c r="A75" s="45"/>
      <c r="B75" s="45"/>
      <c r="C75" s="48"/>
      <c r="D75" s="100" t="s">
        <v>149</v>
      </c>
      <c r="E75" s="13" t="s">
        <v>52</v>
      </c>
      <c r="F75" s="29" t="s">
        <v>19</v>
      </c>
      <c r="G75" s="30">
        <v>0</v>
      </c>
      <c r="H75" s="31"/>
      <c r="I75" s="74">
        <v>0</v>
      </c>
    </row>
    <row r="76" spans="1:11" ht="47.25" x14ac:dyDescent="0.25">
      <c r="A76" s="45"/>
      <c r="B76" s="45"/>
      <c r="C76" s="48"/>
      <c r="D76" s="100" t="s">
        <v>172</v>
      </c>
      <c r="E76" s="13" t="s">
        <v>52</v>
      </c>
      <c r="F76" s="29" t="s">
        <v>19</v>
      </c>
      <c r="G76" s="30">
        <v>720</v>
      </c>
      <c r="H76" s="31"/>
      <c r="I76" s="74">
        <v>720</v>
      </c>
    </row>
    <row r="77" spans="1:11" s="26" customFormat="1" ht="63" x14ac:dyDescent="0.25">
      <c r="A77" s="46"/>
      <c r="B77" s="46"/>
      <c r="C77" s="47"/>
      <c r="D77" s="100" t="s">
        <v>214</v>
      </c>
      <c r="E77" s="13" t="s">
        <v>52</v>
      </c>
      <c r="F77" s="29" t="s">
        <v>19</v>
      </c>
      <c r="G77" s="30">
        <v>2000</v>
      </c>
      <c r="H77" s="25"/>
      <c r="I77" s="74">
        <v>2000</v>
      </c>
    </row>
    <row r="78" spans="1:11" s="26" customFormat="1" ht="15.75" x14ac:dyDescent="0.25">
      <c r="A78" s="46"/>
      <c r="B78" s="46"/>
      <c r="C78" s="47"/>
      <c r="D78" s="92" t="s">
        <v>73</v>
      </c>
      <c r="E78" s="19" t="s">
        <v>52</v>
      </c>
      <c r="F78" s="20" t="s">
        <v>21</v>
      </c>
      <c r="G78" s="21">
        <f>SUM(G80:G90)</f>
        <v>50306.601340000001</v>
      </c>
      <c r="H78" s="25"/>
      <c r="I78" s="73">
        <f>SUM(I80:I90)</f>
        <v>21224.624</v>
      </c>
    </row>
    <row r="79" spans="1:11" ht="31.5" x14ac:dyDescent="0.25">
      <c r="A79" s="45"/>
      <c r="B79" s="45"/>
      <c r="C79" s="17"/>
      <c r="D79" s="49" t="s">
        <v>215</v>
      </c>
      <c r="E79" s="19" t="s">
        <v>52</v>
      </c>
      <c r="F79" s="20" t="s">
        <v>21</v>
      </c>
      <c r="G79" s="30">
        <f>SUM(G80:G83)</f>
        <v>19724.624</v>
      </c>
      <c r="H79" s="31">
        <v>582</v>
      </c>
      <c r="I79" s="74">
        <f>SUM(I80:I83)</f>
        <v>19724.624</v>
      </c>
    </row>
    <row r="80" spans="1:11" ht="15.75" x14ac:dyDescent="0.25">
      <c r="C80" s="51"/>
      <c r="D80" s="49" t="s">
        <v>74</v>
      </c>
      <c r="E80" s="13" t="s">
        <v>52</v>
      </c>
      <c r="F80" s="29" t="s">
        <v>21</v>
      </c>
      <c r="G80" s="30">
        <v>7635.6239999999998</v>
      </c>
      <c r="H80" s="31"/>
      <c r="I80" s="74">
        <v>7635.6239999999998</v>
      </c>
    </row>
    <row r="81" spans="3:12" ht="15.75" x14ac:dyDescent="0.25">
      <c r="C81" s="17"/>
      <c r="D81" s="49" t="s">
        <v>75</v>
      </c>
      <c r="E81" s="13" t="s">
        <v>52</v>
      </c>
      <c r="F81" s="29" t="s">
        <v>21</v>
      </c>
      <c r="G81" s="30">
        <v>6023</v>
      </c>
      <c r="H81" s="31"/>
      <c r="I81" s="74">
        <v>6023</v>
      </c>
    </row>
    <row r="82" spans="3:12" ht="15.75" x14ac:dyDescent="0.25">
      <c r="C82" s="17"/>
      <c r="D82" s="49" t="s">
        <v>76</v>
      </c>
      <c r="E82" s="13" t="s">
        <v>52</v>
      </c>
      <c r="F82" s="29" t="s">
        <v>21</v>
      </c>
      <c r="G82" s="30">
        <v>2666</v>
      </c>
      <c r="H82" s="31"/>
      <c r="I82" s="74">
        <v>2666</v>
      </c>
    </row>
    <row r="83" spans="3:12" ht="31.5" hidden="1" x14ac:dyDescent="0.25">
      <c r="C83" s="17"/>
      <c r="D83" s="49" t="s">
        <v>77</v>
      </c>
      <c r="E83" s="13" t="s">
        <v>52</v>
      </c>
      <c r="F83" s="29" t="s">
        <v>21</v>
      </c>
      <c r="G83" s="30">
        <v>3400</v>
      </c>
      <c r="H83" s="31"/>
      <c r="I83" s="74">
        <v>3400</v>
      </c>
    </row>
    <row r="84" spans="3:12" ht="15.75" x14ac:dyDescent="0.25">
      <c r="C84" s="17"/>
      <c r="D84" s="49" t="s">
        <v>150</v>
      </c>
      <c r="E84" s="13" t="s">
        <v>52</v>
      </c>
      <c r="F84" s="29" t="s">
        <v>21</v>
      </c>
      <c r="G84" s="30">
        <v>0</v>
      </c>
      <c r="H84" s="31"/>
      <c r="I84" s="74">
        <v>0</v>
      </c>
    </row>
    <row r="85" spans="3:12" ht="31.5" x14ac:dyDescent="0.25">
      <c r="C85" s="17"/>
      <c r="D85" s="49" t="s">
        <v>216</v>
      </c>
      <c r="E85" s="13" t="s">
        <v>52</v>
      </c>
      <c r="F85" s="29" t="s">
        <v>21</v>
      </c>
      <c r="G85" s="30">
        <v>500</v>
      </c>
      <c r="H85" s="31"/>
      <c r="I85" s="74">
        <v>500</v>
      </c>
      <c r="K85" s="23" t="s">
        <v>53</v>
      </c>
    </row>
    <row r="86" spans="3:12" ht="33" hidden="1" customHeight="1" x14ac:dyDescent="0.25">
      <c r="C86" s="17"/>
      <c r="D86" s="49" t="s">
        <v>217</v>
      </c>
      <c r="E86" s="13" t="s">
        <v>52</v>
      </c>
      <c r="F86" s="29" t="s">
        <v>21</v>
      </c>
      <c r="G86" s="30">
        <v>1000</v>
      </c>
      <c r="H86" s="31"/>
      <c r="I86" s="74">
        <v>1000</v>
      </c>
    </row>
    <row r="87" spans="3:12" s="26" customFormat="1" ht="15.75" hidden="1" x14ac:dyDescent="0.25">
      <c r="C87" s="24"/>
      <c r="D87" s="49"/>
      <c r="E87" s="13"/>
      <c r="F87" s="29"/>
      <c r="G87" s="30"/>
      <c r="H87" s="25"/>
      <c r="I87" s="74"/>
    </row>
    <row r="88" spans="3:12" s="26" customFormat="1" ht="31.5" x14ac:dyDescent="0.25">
      <c r="C88" s="24"/>
      <c r="D88" s="49" t="s">
        <v>80</v>
      </c>
      <c r="E88" s="13" t="s">
        <v>52</v>
      </c>
      <c r="F88" s="29" t="s">
        <v>21</v>
      </c>
      <c r="G88" s="30">
        <v>0</v>
      </c>
      <c r="H88" s="25"/>
      <c r="I88" s="74">
        <v>0</v>
      </c>
    </row>
    <row r="89" spans="3:12" s="26" customFormat="1" ht="47.25" x14ac:dyDescent="0.25">
      <c r="C89" s="24"/>
      <c r="D89" s="100" t="s">
        <v>83</v>
      </c>
      <c r="E89" s="13" t="s">
        <v>52</v>
      </c>
      <c r="F89" s="29" t="s">
        <v>21</v>
      </c>
      <c r="G89" s="30">
        <v>9888.0616499999996</v>
      </c>
      <c r="H89" s="25"/>
      <c r="I89" s="74">
        <v>0</v>
      </c>
    </row>
    <row r="90" spans="3:12" ht="47.25" x14ac:dyDescent="0.25">
      <c r="C90" s="24" t="s">
        <v>86</v>
      </c>
      <c r="D90" s="100" t="s">
        <v>218</v>
      </c>
      <c r="E90" s="13" t="s">
        <v>52</v>
      </c>
      <c r="F90" s="29" t="s">
        <v>21</v>
      </c>
      <c r="G90" s="30">
        <v>19193.915690000002</v>
      </c>
      <c r="H90" s="31"/>
      <c r="I90" s="74">
        <v>0</v>
      </c>
    </row>
    <row r="91" spans="3:12" ht="15.75" x14ac:dyDescent="0.25">
      <c r="C91" s="17"/>
      <c r="D91" s="92" t="s">
        <v>87</v>
      </c>
      <c r="E91" s="19" t="s">
        <v>27</v>
      </c>
      <c r="F91" s="20" t="s">
        <v>52</v>
      </c>
      <c r="G91" s="21">
        <v>500</v>
      </c>
      <c r="H91" s="31"/>
      <c r="I91" s="73">
        <v>500</v>
      </c>
      <c r="L91" s="23" t="s">
        <v>53</v>
      </c>
    </row>
    <row r="92" spans="3:12" ht="15.75" x14ac:dyDescent="0.25">
      <c r="C92" s="24" t="s">
        <v>89</v>
      </c>
      <c r="D92" s="49" t="s">
        <v>88</v>
      </c>
      <c r="E92" s="13" t="s">
        <v>27</v>
      </c>
      <c r="F92" s="29" t="s">
        <v>52</v>
      </c>
      <c r="G92" s="30">
        <v>500</v>
      </c>
      <c r="H92" s="31"/>
      <c r="I92" s="74">
        <v>500</v>
      </c>
    </row>
    <row r="93" spans="3:12" ht="15.75" x14ac:dyDescent="0.25">
      <c r="C93" s="17"/>
      <c r="D93" s="92" t="s">
        <v>90</v>
      </c>
      <c r="E93" s="19" t="s">
        <v>91</v>
      </c>
      <c r="F93" s="20" t="s">
        <v>92</v>
      </c>
      <c r="G93" s="21">
        <f>SUM(G95:G113)</f>
        <v>608451.23499999999</v>
      </c>
      <c r="H93" s="31"/>
      <c r="I93" s="73">
        <f>SUM(I95:I113)</f>
        <v>287487.46299999999</v>
      </c>
    </row>
    <row r="94" spans="3:12" ht="31.5" x14ac:dyDescent="0.25">
      <c r="C94" s="17"/>
      <c r="D94" s="49" t="s">
        <v>219</v>
      </c>
      <c r="E94" s="13"/>
      <c r="F94" s="29"/>
      <c r="G94" s="30">
        <f>G95+G96+G97+G98+G99+G100+G101+G112</f>
        <v>259776.133</v>
      </c>
      <c r="H94" s="31">
        <v>21800</v>
      </c>
      <c r="I94" s="74">
        <f>I95+I96+I97+I98+I99+I100+I101+I112</f>
        <v>258411.913</v>
      </c>
    </row>
    <row r="95" spans="3:12" ht="31.5" x14ac:dyDescent="0.25">
      <c r="C95" s="17"/>
      <c r="D95" s="49" t="s">
        <v>220</v>
      </c>
      <c r="E95" s="13" t="s">
        <v>91</v>
      </c>
      <c r="F95" s="29" t="s">
        <v>17</v>
      </c>
      <c r="G95" s="30">
        <v>113900</v>
      </c>
      <c r="H95" s="31">
        <v>14000</v>
      </c>
      <c r="I95" s="74">
        <v>113217.89</v>
      </c>
    </row>
    <row r="96" spans="3:12" ht="47.25" x14ac:dyDescent="0.25">
      <c r="C96" s="17"/>
      <c r="D96" s="49" t="s">
        <v>221</v>
      </c>
      <c r="E96" s="13" t="s">
        <v>91</v>
      </c>
      <c r="F96" s="29" t="s">
        <v>19</v>
      </c>
      <c r="G96" s="30">
        <v>97100</v>
      </c>
      <c r="H96" s="31">
        <v>4000</v>
      </c>
      <c r="I96" s="74">
        <v>96417.89</v>
      </c>
    </row>
    <row r="97" spans="3:11" ht="36" customHeight="1" x14ac:dyDescent="0.25">
      <c r="C97" s="17"/>
      <c r="D97" s="49" t="s">
        <v>222</v>
      </c>
      <c r="E97" s="13" t="s">
        <v>91</v>
      </c>
      <c r="F97" s="29" t="s">
        <v>19</v>
      </c>
      <c r="G97" s="30">
        <v>0</v>
      </c>
      <c r="H97" s="31">
        <v>2800</v>
      </c>
      <c r="I97" s="74">
        <v>0</v>
      </c>
    </row>
    <row r="98" spans="3:11" ht="31.15" customHeight="1" x14ac:dyDescent="0.25">
      <c r="C98" s="17"/>
      <c r="D98" s="49" t="s">
        <v>223</v>
      </c>
      <c r="E98" s="13" t="s">
        <v>91</v>
      </c>
      <c r="F98" s="29" t="s">
        <v>21</v>
      </c>
      <c r="G98" s="30">
        <v>23118</v>
      </c>
      <c r="H98" s="31"/>
      <c r="I98" s="74">
        <v>23118</v>
      </c>
      <c r="K98" s="23" t="s">
        <v>53</v>
      </c>
    </row>
    <row r="99" spans="3:11" ht="31.5" x14ac:dyDescent="0.25">
      <c r="C99" s="17"/>
      <c r="D99" s="49" t="s">
        <v>224</v>
      </c>
      <c r="E99" s="13" t="s">
        <v>91</v>
      </c>
      <c r="F99" s="29" t="s">
        <v>91</v>
      </c>
      <c r="G99" s="30">
        <v>4989.723</v>
      </c>
      <c r="H99" s="31"/>
      <c r="I99" s="74">
        <v>4989.723</v>
      </c>
    </row>
    <row r="100" spans="3:11" ht="15.75" x14ac:dyDescent="0.25">
      <c r="C100" s="17"/>
      <c r="D100" s="49" t="s">
        <v>225</v>
      </c>
      <c r="E100" s="13" t="s">
        <v>91</v>
      </c>
      <c r="F100" s="29" t="s">
        <v>91</v>
      </c>
      <c r="G100" s="30">
        <v>700</v>
      </c>
      <c r="H100" s="31"/>
      <c r="I100" s="74">
        <v>700</v>
      </c>
    </row>
    <row r="101" spans="3:11" ht="31.5" x14ac:dyDescent="0.25">
      <c r="C101" s="17"/>
      <c r="D101" s="49" t="s">
        <v>226</v>
      </c>
      <c r="E101" s="13" t="s">
        <v>91</v>
      </c>
      <c r="F101" s="29" t="s">
        <v>91</v>
      </c>
      <c r="G101" s="30">
        <v>1500</v>
      </c>
      <c r="H101" s="31"/>
      <c r="I101" s="74">
        <v>1500</v>
      </c>
    </row>
    <row r="102" spans="3:11" ht="47.25" x14ac:dyDescent="0.25">
      <c r="C102" s="17"/>
      <c r="D102" s="101" t="s">
        <v>182</v>
      </c>
      <c r="E102" s="13" t="s">
        <v>91</v>
      </c>
      <c r="F102" s="29" t="s">
        <v>91</v>
      </c>
      <c r="G102" s="30">
        <v>10</v>
      </c>
      <c r="H102" s="31"/>
      <c r="I102" s="74">
        <v>10</v>
      </c>
    </row>
    <row r="103" spans="3:11" ht="67.900000000000006" customHeight="1" x14ac:dyDescent="0.25">
      <c r="C103" s="17"/>
      <c r="D103" s="49" t="s">
        <v>227</v>
      </c>
      <c r="E103" s="13" t="s">
        <v>91</v>
      </c>
      <c r="F103" s="29" t="s">
        <v>21</v>
      </c>
      <c r="G103" s="30">
        <v>26579</v>
      </c>
      <c r="H103" s="31"/>
      <c r="I103" s="74">
        <v>25579</v>
      </c>
    </row>
    <row r="104" spans="3:11" ht="49.9" customHeight="1" x14ac:dyDescent="0.25">
      <c r="C104" s="17"/>
      <c r="D104" s="49" t="s">
        <v>93</v>
      </c>
      <c r="E104" s="13" t="s">
        <v>91</v>
      </c>
      <c r="F104" s="29" t="s">
        <v>17</v>
      </c>
      <c r="G104" s="30">
        <v>128700.639</v>
      </c>
      <c r="H104" s="31"/>
      <c r="I104" s="74">
        <v>0</v>
      </c>
    </row>
    <row r="105" spans="3:11" ht="63" x14ac:dyDescent="0.25">
      <c r="C105" s="17"/>
      <c r="D105" s="49" t="s">
        <v>151</v>
      </c>
      <c r="E105" s="13" t="s">
        <v>95</v>
      </c>
      <c r="F105" s="29" t="s">
        <v>19</v>
      </c>
      <c r="G105" s="30">
        <v>22907.5</v>
      </c>
      <c r="H105" s="31"/>
      <c r="I105" s="74">
        <v>0</v>
      </c>
    </row>
    <row r="106" spans="3:11" ht="47.25" x14ac:dyDescent="0.25">
      <c r="C106" s="17"/>
      <c r="D106" s="49" t="s">
        <v>96</v>
      </c>
      <c r="E106" s="13" t="s">
        <v>91</v>
      </c>
      <c r="F106" s="29" t="s">
        <v>19</v>
      </c>
      <c r="G106" s="30">
        <v>146904.46799999999</v>
      </c>
      <c r="H106" s="31"/>
      <c r="I106" s="74">
        <v>0</v>
      </c>
    </row>
    <row r="107" spans="3:11" ht="63" x14ac:dyDescent="0.25">
      <c r="C107" s="17"/>
      <c r="D107" s="49" t="s">
        <v>97</v>
      </c>
      <c r="E107" s="13" t="s">
        <v>91</v>
      </c>
      <c r="F107" s="29" t="s">
        <v>19</v>
      </c>
      <c r="G107" s="30">
        <v>18135</v>
      </c>
      <c r="H107" s="31"/>
      <c r="I107" s="74">
        <v>0</v>
      </c>
    </row>
    <row r="108" spans="3:11" ht="63" x14ac:dyDescent="0.25">
      <c r="C108" s="17"/>
      <c r="D108" s="100" t="s">
        <v>152</v>
      </c>
      <c r="E108" s="13" t="s">
        <v>91</v>
      </c>
      <c r="F108" s="29" t="s">
        <v>21</v>
      </c>
      <c r="G108" s="30">
        <v>0</v>
      </c>
      <c r="H108" s="31"/>
      <c r="I108" s="74" t="s">
        <v>153</v>
      </c>
    </row>
    <row r="109" spans="3:11" ht="15.75" hidden="1" x14ac:dyDescent="0.25">
      <c r="C109" s="17"/>
      <c r="D109" s="49" t="s">
        <v>99</v>
      </c>
      <c r="E109" s="13"/>
      <c r="F109" s="29"/>
      <c r="G109" s="30"/>
      <c r="H109" s="31"/>
      <c r="I109" s="74"/>
    </row>
    <row r="110" spans="3:11" ht="15.75" x14ac:dyDescent="0.25">
      <c r="C110" s="17"/>
      <c r="D110" s="49"/>
      <c r="E110" s="13"/>
      <c r="F110" s="29"/>
      <c r="G110" s="30"/>
      <c r="H110" s="31"/>
      <c r="I110" s="74"/>
    </row>
    <row r="111" spans="3:11" ht="63" x14ac:dyDescent="0.25">
      <c r="C111" s="17"/>
      <c r="D111" s="49" t="s">
        <v>100</v>
      </c>
      <c r="E111" s="13" t="s">
        <v>91</v>
      </c>
      <c r="F111" s="29" t="s">
        <v>46</v>
      </c>
      <c r="G111" s="30">
        <v>3486.55</v>
      </c>
      <c r="H111" s="31"/>
      <c r="I111" s="74">
        <v>3486.55</v>
      </c>
    </row>
    <row r="112" spans="3:11" ht="47.25" x14ac:dyDescent="0.25">
      <c r="C112" s="17"/>
      <c r="D112" s="49" t="s">
        <v>228</v>
      </c>
      <c r="E112" s="13" t="s">
        <v>91</v>
      </c>
      <c r="F112" s="29" t="s">
        <v>46</v>
      </c>
      <c r="G112" s="30">
        <v>18468.41</v>
      </c>
      <c r="H112" s="31"/>
      <c r="I112" s="74">
        <v>18468.41</v>
      </c>
    </row>
    <row r="113" spans="3:9" ht="31.5" x14ac:dyDescent="0.25">
      <c r="C113" s="24" t="s">
        <v>103</v>
      </c>
      <c r="D113" s="100" t="s">
        <v>102</v>
      </c>
      <c r="E113" s="13" t="s">
        <v>91</v>
      </c>
      <c r="F113" s="29" t="s">
        <v>46</v>
      </c>
      <c r="G113" s="30">
        <v>1951.9449999999999</v>
      </c>
      <c r="H113" s="31"/>
      <c r="I113" s="74">
        <v>0</v>
      </c>
    </row>
    <row r="114" spans="3:9" ht="33.75" customHeight="1" x14ac:dyDescent="0.25">
      <c r="C114" s="17"/>
      <c r="D114" s="92" t="s">
        <v>104</v>
      </c>
      <c r="E114" s="19" t="s">
        <v>55</v>
      </c>
      <c r="F114" s="20" t="s">
        <v>14</v>
      </c>
      <c r="G114" s="21">
        <f>SUM(G115:G124)</f>
        <v>73163.357999999993</v>
      </c>
      <c r="H114" s="31"/>
      <c r="I114" s="73">
        <f>SUM(I115:I124)</f>
        <v>70668.902999999991</v>
      </c>
    </row>
    <row r="115" spans="3:9" ht="31.5" x14ac:dyDescent="0.25">
      <c r="C115" s="17"/>
      <c r="D115" s="49" t="s">
        <v>229</v>
      </c>
      <c r="E115" s="13" t="s">
        <v>55</v>
      </c>
      <c r="F115" s="29" t="s">
        <v>14</v>
      </c>
      <c r="G115" s="30"/>
      <c r="H115" s="31"/>
      <c r="I115" s="74"/>
    </row>
    <row r="116" spans="3:9" ht="47.25" x14ac:dyDescent="0.25">
      <c r="C116" s="17"/>
      <c r="D116" s="94" t="s">
        <v>230</v>
      </c>
      <c r="E116" s="13" t="s">
        <v>105</v>
      </c>
      <c r="F116" s="29" t="s">
        <v>17</v>
      </c>
      <c r="G116" s="30">
        <v>29819.358</v>
      </c>
      <c r="H116" s="31"/>
      <c r="I116" s="74">
        <v>28819.358</v>
      </c>
    </row>
    <row r="117" spans="3:9" ht="15.75" x14ac:dyDescent="0.25">
      <c r="C117" s="17"/>
      <c r="D117" s="94" t="s">
        <v>106</v>
      </c>
      <c r="E117" s="13" t="s">
        <v>55</v>
      </c>
      <c r="F117" s="29" t="s">
        <v>17</v>
      </c>
      <c r="G117" s="30"/>
      <c r="H117" s="31"/>
      <c r="I117" s="74"/>
    </row>
    <row r="118" spans="3:9" ht="47.25" x14ac:dyDescent="0.25">
      <c r="C118" s="17"/>
      <c r="D118" s="94" t="s">
        <v>231</v>
      </c>
      <c r="E118" s="13" t="s">
        <v>55</v>
      </c>
      <c r="F118" s="29" t="s">
        <v>17</v>
      </c>
      <c r="G118" s="30">
        <v>16481.248</v>
      </c>
      <c r="H118" s="31"/>
      <c r="I118" s="74">
        <v>15481.248</v>
      </c>
    </row>
    <row r="119" spans="3:9" ht="64.900000000000006" customHeight="1" x14ac:dyDescent="0.25">
      <c r="C119" s="17"/>
      <c r="D119" s="94" t="s">
        <v>232</v>
      </c>
      <c r="E119" s="13" t="s">
        <v>55</v>
      </c>
      <c r="F119" s="29" t="s">
        <v>17</v>
      </c>
      <c r="G119" s="30">
        <v>2000</v>
      </c>
      <c r="H119" s="31"/>
      <c r="I119" s="74">
        <v>2000</v>
      </c>
    </row>
    <row r="120" spans="3:9" ht="50.45" customHeight="1" x14ac:dyDescent="0.25">
      <c r="C120" s="17"/>
      <c r="D120" s="49" t="s">
        <v>233</v>
      </c>
      <c r="E120" s="13" t="s">
        <v>55</v>
      </c>
      <c r="F120" s="29" t="s">
        <v>17</v>
      </c>
      <c r="G120" s="30">
        <v>102</v>
      </c>
      <c r="H120" s="31"/>
      <c r="I120" s="74">
        <v>102</v>
      </c>
    </row>
    <row r="121" spans="3:9" ht="47.25" x14ac:dyDescent="0.25">
      <c r="C121" s="17"/>
      <c r="D121" s="49" t="s">
        <v>107</v>
      </c>
      <c r="E121" s="13" t="s">
        <v>55</v>
      </c>
      <c r="F121" s="29" t="s">
        <v>17</v>
      </c>
      <c r="G121" s="30">
        <v>168.005</v>
      </c>
      <c r="H121" s="31"/>
      <c r="I121" s="74">
        <v>0</v>
      </c>
    </row>
    <row r="122" spans="3:9" ht="31.5" x14ac:dyDescent="0.25">
      <c r="C122" s="17"/>
      <c r="D122" s="94" t="s">
        <v>234</v>
      </c>
      <c r="E122" s="13" t="s">
        <v>55</v>
      </c>
      <c r="F122" s="29" t="s">
        <v>25</v>
      </c>
      <c r="G122" s="30">
        <v>130</v>
      </c>
      <c r="H122" s="31"/>
      <c r="I122" s="74">
        <v>130</v>
      </c>
    </row>
    <row r="123" spans="3:9" ht="32.25" customHeight="1" x14ac:dyDescent="0.25">
      <c r="C123" s="17"/>
      <c r="D123" s="94" t="s">
        <v>235</v>
      </c>
      <c r="E123" s="13" t="s">
        <v>55</v>
      </c>
      <c r="F123" s="29" t="s">
        <v>25</v>
      </c>
      <c r="G123" s="30">
        <v>3387.136</v>
      </c>
      <c r="H123" s="31"/>
      <c r="I123" s="74">
        <v>3387.136</v>
      </c>
    </row>
    <row r="124" spans="3:9" s="26" customFormat="1" ht="47.25" x14ac:dyDescent="0.25">
      <c r="C124" s="24">
        <v>9</v>
      </c>
      <c r="D124" s="94" t="s">
        <v>111</v>
      </c>
      <c r="E124" s="13" t="s">
        <v>55</v>
      </c>
      <c r="F124" s="29" t="s">
        <v>25</v>
      </c>
      <c r="G124" s="30">
        <v>21075.611000000001</v>
      </c>
      <c r="H124" s="25"/>
      <c r="I124" s="74">
        <v>20749.161</v>
      </c>
    </row>
    <row r="125" spans="3:9" ht="15.75" x14ac:dyDescent="0.25">
      <c r="C125" s="17"/>
      <c r="D125" s="102" t="s">
        <v>112</v>
      </c>
      <c r="E125" s="19" t="s">
        <v>47</v>
      </c>
      <c r="F125" s="20" t="s">
        <v>14</v>
      </c>
      <c r="G125" s="21">
        <f>SUM(G126:G137)</f>
        <v>39026.389559999996</v>
      </c>
      <c r="H125" s="31"/>
      <c r="I125" s="73">
        <f>SUM(I126:I137)</f>
        <v>1786</v>
      </c>
    </row>
    <row r="126" spans="3:9" ht="31.5" x14ac:dyDescent="0.25">
      <c r="C126" s="17"/>
      <c r="D126" s="94" t="s">
        <v>113</v>
      </c>
      <c r="E126" s="13" t="s">
        <v>47</v>
      </c>
      <c r="F126" s="29" t="s">
        <v>17</v>
      </c>
      <c r="G126" s="30">
        <v>136</v>
      </c>
      <c r="H126" s="31"/>
      <c r="I126" s="74">
        <v>136</v>
      </c>
    </row>
    <row r="127" spans="3:9" ht="47.25" x14ac:dyDescent="0.25">
      <c r="C127" s="17"/>
      <c r="D127" s="94" t="s">
        <v>236</v>
      </c>
      <c r="E127" s="13" t="s">
        <v>47</v>
      </c>
      <c r="F127" s="29" t="s">
        <v>21</v>
      </c>
      <c r="G127" s="30">
        <v>1300</v>
      </c>
      <c r="H127" s="31"/>
      <c r="I127" s="74">
        <v>1300</v>
      </c>
    </row>
    <row r="128" spans="3:9" ht="47.25" x14ac:dyDescent="0.25">
      <c r="C128" s="17"/>
      <c r="D128" s="100" t="s">
        <v>114</v>
      </c>
      <c r="E128" s="13" t="s">
        <v>47</v>
      </c>
      <c r="F128" s="29" t="s">
        <v>21</v>
      </c>
      <c r="G128" s="30">
        <v>3746.79655</v>
      </c>
      <c r="H128" s="31"/>
      <c r="I128" s="74">
        <v>0</v>
      </c>
    </row>
    <row r="129" spans="3:9" ht="63" x14ac:dyDescent="0.25">
      <c r="C129" s="17"/>
      <c r="D129" s="49" t="s">
        <v>115</v>
      </c>
      <c r="E129" s="13" t="s">
        <v>47</v>
      </c>
      <c r="F129" s="29" t="s">
        <v>21</v>
      </c>
      <c r="G129" s="30">
        <v>4380</v>
      </c>
      <c r="H129" s="31"/>
      <c r="I129" s="74">
        <v>0</v>
      </c>
    </row>
    <row r="130" spans="3:9" ht="63" hidden="1" x14ac:dyDescent="0.25">
      <c r="C130" s="17"/>
      <c r="D130" s="49" t="s">
        <v>237</v>
      </c>
      <c r="E130" s="13">
        <v>10</v>
      </c>
      <c r="F130" s="29" t="s">
        <v>116</v>
      </c>
      <c r="G130" s="30">
        <v>5</v>
      </c>
      <c r="H130" s="31"/>
      <c r="I130" s="74">
        <v>5</v>
      </c>
    </row>
    <row r="131" spans="3:9" ht="47.25" x14ac:dyDescent="0.25">
      <c r="C131" s="17"/>
      <c r="D131" s="49" t="s">
        <v>117</v>
      </c>
      <c r="E131" s="13" t="s">
        <v>47</v>
      </c>
      <c r="F131" s="29" t="s">
        <v>25</v>
      </c>
      <c r="G131" s="30">
        <v>0</v>
      </c>
      <c r="H131" s="31"/>
      <c r="I131" s="74">
        <v>0</v>
      </c>
    </row>
    <row r="132" spans="3:9" ht="94.5" x14ac:dyDescent="0.25">
      <c r="C132" s="17"/>
      <c r="D132" s="49" t="s">
        <v>118</v>
      </c>
      <c r="E132" s="13" t="s">
        <v>47</v>
      </c>
      <c r="F132" s="29" t="s">
        <v>25</v>
      </c>
      <c r="G132" s="30">
        <v>723.50599999999997</v>
      </c>
      <c r="H132" s="31"/>
      <c r="I132" s="74">
        <v>0</v>
      </c>
    </row>
    <row r="133" spans="3:9" ht="63" x14ac:dyDescent="0.25">
      <c r="C133" s="17"/>
      <c r="D133" s="100" t="s">
        <v>119</v>
      </c>
      <c r="E133" s="13" t="s">
        <v>47</v>
      </c>
      <c r="F133" s="29" t="s">
        <v>25</v>
      </c>
      <c r="G133" s="30">
        <v>16498.497599999999</v>
      </c>
      <c r="H133" s="31"/>
      <c r="I133" s="74">
        <v>0</v>
      </c>
    </row>
    <row r="134" spans="3:9" ht="63" customHeight="1" x14ac:dyDescent="0.25">
      <c r="C134" s="17"/>
      <c r="D134" s="100" t="s">
        <v>120</v>
      </c>
      <c r="E134" s="13" t="s">
        <v>121</v>
      </c>
      <c r="F134" s="29" t="s">
        <v>116</v>
      </c>
      <c r="G134" s="30">
        <v>459.81936000000002</v>
      </c>
      <c r="H134" s="31"/>
      <c r="I134" s="74">
        <v>0</v>
      </c>
    </row>
    <row r="135" spans="3:9" ht="78.75" x14ac:dyDescent="0.25">
      <c r="C135" s="17"/>
      <c r="D135" s="100" t="s">
        <v>122</v>
      </c>
      <c r="E135" s="13" t="s">
        <v>121</v>
      </c>
      <c r="F135" s="29" t="s">
        <v>116</v>
      </c>
      <c r="G135" s="30">
        <v>11376.770049999999</v>
      </c>
      <c r="H135" s="31"/>
      <c r="I135" s="74">
        <v>0</v>
      </c>
    </row>
    <row r="136" spans="3:9" ht="60.75" customHeight="1" x14ac:dyDescent="0.25">
      <c r="C136" s="17"/>
      <c r="D136" s="49" t="s">
        <v>123</v>
      </c>
      <c r="E136" s="13" t="s">
        <v>47</v>
      </c>
      <c r="F136" s="29" t="s">
        <v>27</v>
      </c>
      <c r="G136" s="30">
        <v>250</v>
      </c>
      <c r="H136" s="31"/>
      <c r="I136" s="74">
        <v>250</v>
      </c>
    </row>
    <row r="137" spans="3:9" ht="63" x14ac:dyDescent="0.25">
      <c r="C137" s="24" t="s">
        <v>124</v>
      </c>
      <c r="D137" s="49" t="s">
        <v>238</v>
      </c>
      <c r="E137" s="13" t="s">
        <v>47</v>
      </c>
      <c r="F137" s="29" t="s">
        <v>27</v>
      </c>
      <c r="G137" s="30">
        <v>150</v>
      </c>
      <c r="H137" s="31"/>
      <c r="I137" s="74">
        <v>95</v>
      </c>
    </row>
    <row r="138" spans="3:9" ht="36" customHeight="1" x14ac:dyDescent="0.25">
      <c r="C138" s="17"/>
      <c r="D138" s="92" t="s">
        <v>125</v>
      </c>
      <c r="E138" s="19">
        <v>11</v>
      </c>
      <c r="F138" s="20" t="s">
        <v>14</v>
      </c>
      <c r="G138" s="21">
        <f>SUM(G141:G144:G140:G145)</f>
        <v>49561.151999999995</v>
      </c>
      <c r="H138" s="31"/>
      <c r="I138" s="73">
        <f>SUM(I141:I144:I140:I145)</f>
        <v>48561.151999999995</v>
      </c>
    </row>
    <row r="139" spans="3:9" ht="36" customHeight="1" x14ac:dyDescent="0.25">
      <c r="C139" s="17"/>
      <c r="D139" s="92" t="s">
        <v>239</v>
      </c>
      <c r="E139" s="19"/>
      <c r="F139" s="20"/>
      <c r="G139" s="21"/>
      <c r="H139" s="31"/>
      <c r="I139" s="74"/>
    </row>
    <row r="140" spans="3:9" ht="31.5" x14ac:dyDescent="0.25">
      <c r="C140" s="17"/>
      <c r="D140" s="100" t="s">
        <v>126</v>
      </c>
      <c r="E140" s="13">
        <v>11</v>
      </c>
      <c r="F140" s="29" t="s">
        <v>19</v>
      </c>
      <c r="G140" s="30">
        <v>26279</v>
      </c>
      <c r="H140" s="31"/>
      <c r="I140" s="74">
        <v>26279</v>
      </c>
    </row>
    <row r="141" spans="3:9" ht="31.5" x14ac:dyDescent="0.25">
      <c r="C141" s="17"/>
      <c r="D141" s="49" t="s">
        <v>240</v>
      </c>
      <c r="E141" s="13">
        <v>11</v>
      </c>
      <c r="F141" s="29" t="s">
        <v>19</v>
      </c>
      <c r="G141" s="30">
        <v>7911.6869999999999</v>
      </c>
      <c r="H141" s="31"/>
      <c r="I141" s="74">
        <v>7911.6869999999999</v>
      </c>
    </row>
    <row r="142" spans="3:9" ht="47.25" x14ac:dyDescent="0.25">
      <c r="C142" s="17"/>
      <c r="D142" s="49" t="s">
        <v>241</v>
      </c>
      <c r="E142" s="13">
        <v>11</v>
      </c>
      <c r="F142" s="29" t="s">
        <v>19</v>
      </c>
      <c r="G142" s="30">
        <v>0</v>
      </c>
      <c r="H142" s="31"/>
      <c r="I142" s="74">
        <v>0</v>
      </c>
    </row>
    <row r="143" spans="3:9" ht="47.25" x14ac:dyDescent="0.25">
      <c r="C143" s="17"/>
      <c r="D143" s="49" t="s">
        <v>242</v>
      </c>
      <c r="E143" s="13">
        <v>11</v>
      </c>
      <c r="F143" s="29" t="s">
        <v>19</v>
      </c>
      <c r="G143" s="30">
        <v>4000</v>
      </c>
      <c r="H143" s="31"/>
      <c r="I143" s="74">
        <v>3000</v>
      </c>
    </row>
    <row r="144" spans="3:9" ht="15.75" x14ac:dyDescent="0.25">
      <c r="C144" s="17"/>
      <c r="D144" s="94" t="s">
        <v>129</v>
      </c>
      <c r="E144" s="13">
        <v>11</v>
      </c>
      <c r="F144" s="29" t="s">
        <v>19</v>
      </c>
      <c r="G144" s="30">
        <v>10000</v>
      </c>
      <c r="H144" s="31"/>
      <c r="I144" s="74">
        <v>10000</v>
      </c>
    </row>
    <row r="145" spans="1:12" ht="78.75" x14ac:dyDescent="0.25">
      <c r="C145" s="24" t="s">
        <v>131</v>
      </c>
      <c r="D145" s="94" t="s">
        <v>243</v>
      </c>
      <c r="E145" s="13">
        <v>11</v>
      </c>
      <c r="F145" s="29" t="s">
        <v>52</v>
      </c>
      <c r="G145" s="30">
        <v>1370.4649999999999</v>
      </c>
      <c r="H145" s="31"/>
      <c r="I145" s="74">
        <v>1370.4649999999999</v>
      </c>
    </row>
    <row r="146" spans="1:12" ht="15.75" x14ac:dyDescent="0.25">
      <c r="C146" s="17"/>
      <c r="D146" s="92" t="s">
        <v>132</v>
      </c>
      <c r="E146" s="19">
        <v>12</v>
      </c>
      <c r="F146" s="20" t="s">
        <v>14</v>
      </c>
      <c r="G146" s="21">
        <f>G147</f>
        <v>3000</v>
      </c>
      <c r="H146" s="31"/>
      <c r="I146" s="73">
        <f>I147</f>
        <v>3000</v>
      </c>
    </row>
    <row r="147" spans="1:12" ht="78.75" x14ac:dyDescent="0.25">
      <c r="C147" s="24" t="s">
        <v>134</v>
      </c>
      <c r="D147" s="94" t="s">
        <v>133</v>
      </c>
      <c r="E147" s="13">
        <v>12</v>
      </c>
      <c r="F147" s="29" t="s">
        <v>21</v>
      </c>
      <c r="G147" s="30">
        <v>3000</v>
      </c>
      <c r="H147" s="31"/>
      <c r="I147" s="74">
        <v>3000</v>
      </c>
    </row>
    <row r="148" spans="1:12" ht="31.5" x14ac:dyDescent="0.25">
      <c r="C148" s="83"/>
      <c r="D148" s="92" t="s">
        <v>135</v>
      </c>
      <c r="E148" s="19">
        <v>13</v>
      </c>
      <c r="F148" s="20" t="s">
        <v>17</v>
      </c>
      <c r="G148" s="21">
        <f>G149</f>
        <v>200</v>
      </c>
      <c r="H148" s="31"/>
      <c r="I148" s="73">
        <f>I149</f>
        <v>200</v>
      </c>
    </row>
    <row r="149" spans="1:12" ht="15.75" x14ac:dyDescent="0.25">
      <c r="C149" s="64"/>
      <c r="D149" s="49" t="s">
        <v>136</v>
      </c>
      <c r="E149" s="13">
        <v>13</v>
      </c>
      <c r="F149" s="29" t="s">
        <v>17</v>
      </c>
      <c r="G149" s="30">
        <v>200</v>
      </c>
      <c r="H149" s="84"/>
      <c r="I149" s="74">
        <v>200</v>
      </c>
    </row>
    <row r="150" spans="1:12" ht="15.75" x14ac:dyDescent="0.25">
      <c r="C150" s="64"/>
      <c r="D150" s="66" t="s">
        <v>144</v>
      </c>
      <c r="E150" s="65"/>
      <c r="F150" s="65"/>
      <c r="G150" s="68">
        <f>G22-G23</f>
        <v>-10067.280000000261</v>
      </c>
      <c r="H150" s="86"/>
      <c r="I150" s="68">
        <f>I22-I23</f>
        <v>-9922.3000000000466</v>
      </c>
    </row>
    <row r="151" spans="1:12" s="59" customFormat="1" ht="15" x14ac:dyDescent="0.25">
      <c r="A151" s="23"/>
      <c r="B151" s="23"/>
      <c r="C151" s="55"/>
      <c r="D151" s="56"/>
      <c r="E151" s="57"/>
      <c r="F151" s="57"/>
      <c r="G151" s="58"/>
      <c r="I151" s="23"/>
      <c r="J151" s="23"/>
      <c r="K151" s="23"/>
      <c r="L151" s="23"/>
    </row>
    <row r="152" spans="1:12" s="59" customFormat="1" ht="15" x14ac:dyDescent="0.25">
      <c r="A152" s="23"/>
      <c r="B152" s="23"/>
      <c r="C152" s="55"/>
      <c r="D152" s="56"/>
      <c r="E152" s="57"/>
      <c r="F152" s="57"/>
      <c r="G152" s="58"/>
      <c r="I152" s="23"/>
      <c r="J152" s="23"/>
      <c r="K152" s="23"/>
      <c r="L152" s="23"/>
    </row>
    <row r="153" spans="1:12" s="59" customFormat="1" ht="15" x14ac:dyDescent="0.25">
      <c r="A153" s="23"/>
      <c r="B153" s="23"/>
      <c r="C153" s="55"/>
      <c r="D153" s="56"/>
      <c r="E153" s="57"/>
      <c r="F153" s="57"/>
      <c r="G153" s="58"/>
      <c r="I153" s="23"/>
      <c r="J153" s="23"/>
      <c r="K153" s="23"/>
      <c r="L153" s="23"/>
    </row>
    <row r="154" spans="1:12" s="59" customFormat="1" ht="15" x14ac:dyDescent="0.25">
      <c r="A154" s="23"/>
      <c r="B154" s="23"/>
      <c r="C154" s="55"/>
      <c r="D154" s="56"/>
      <c r="E154" s="57"/>
      <c r="F154" s="57"/>
      <c r="G154" s="58"/>
      <c r="I154" s="23"/>
      <c r="J154" s="23"/>
      <c r="K154" s="23"/>
      <c r="L154" s="23"/>
    </row>
    <row r="155" spans="1:12" s="59" customFormat="1" ht="15" x14ac:dyDescent="0.25">
      <c r="A155" s="23"/>
      <c r="B155" s="23"/>
      <c r="C155" s="55"/>
      <c r="D155" s="56"/>
      <c r="E155" s="57"/>
      <c r="F155" s="57"/>
      <c r="G155" s="58"/>
      <c r="I155" s="23"/>
      <c r="J155" s="23"/>
      <c r="K155" s="23"/>
      <c r="L155" s="23"/>
    </row>
    <row r="156" spans="1:12" s="59" customFormat="1" ht="15" x14ac:dyDescent="0.25">
      <c r="A156" s="23"/>
      <c r="B156" s="23"/>
      <c r="C156" s="55"/>
      <c r="D156" s="56"/>
      <c r="E156" s="57"/>
      <c r="F156" s="57"/>
      <c r="G156" s="58"/>
      <c r="I156" s="23"/>
      <c r="J156" s="23"/>
      <c r="K156" s="23"/>
      <c r="L156" s="23"/>
    </row>
    <row r="157" spans="1:12" s="59" customFormat="1" ht="15" x14ac:dyDescent="0.25">
      <c r="A157" s="23"/>
      <c r="B157" s="23"/>
      <c r="C157" s="55"/>
      <c r="D157" s="56"/>
      <c r="E157" s="57"/>
      <c r="F157" s="57"/>
      <c r="G157" s="58"/>
      <c r="I157" s="23"/>
      <c r="J157" s="23"/>
      <c r="K157" s="23"/>
      <c r="L157" s="23"/>
    </row>
  </sheetData>
  <mergeCells count="2">
    <mergeCell ref="D13:I13"/>
    <mergeCell ref="D14:I14"/>
  </mergeCells>
  <pageMargins left="0.70866141732283472" right="0.70866141732283472" top="1.1417322834645669" bottom="0.74803149606299213" header="0.31496062992125984" footer="0.31496062992125984"/>
  <pageSetup paperSize="9" scale="99" fitToHeight="0" orientation="landscape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Распр.по разд 2022 (пр.1)</vt:lpstr>
      <vt:lpstr>Распр.по разд 2023-2024 (пр.11)</vt:lpstr>
      <vt:lpstr>'Распр.по разд 2022 (пр.1)'!Область_печати</vt:lpstr>
      <vt:lpstr>'Распр.по разд 2023-2024 (пр.11)'!Область_печати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Tanya</dc:creator>
  <cp:lastModifiedBy>Tanya</cp:lastModifiedBy>
  <cp:lastPrinted>2022-01-28T00:52:05Z</cp:lastPrinted>
  <dcterms:created xsi:type="dcterms:W3CDTF">2021-10-25T23:05:00Z</dcterms:created>
  <dcterms:modified xsi:type="dcterms:W3CDTF">2022-01-28T02:43:38Z</dcterms:modified>
</cp:coreProperties>
</file>